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kot\Desktop\"/>
    </mc:Choice>
  </mc:AlternateContent>
  <bookViews>
    <workbookView xWindow="0" yWindow="0" windowWidth="28800" windowHeight="12180" tabRatio="500"/>
  </bookViews>
  <sheets>
    <sheet name="Anglojęzyczne" sheetId="1" r:id="rId1"/>
    <sheet name="Polskojęzyczne" sheetId="2" r:id="rId2"/>
  </sheets>
  <definedNames>
    <definedName name="_xlnm._FilterDatabase" localSheetId="0" hidden="1">Anglojęzyczne!$A$3:$AB$55</definedName>
    <definedName name="_xlnm._FilterDatabase" localSheetId="1" hidden="1">Polskojęzyczne!$A$3:$AB$218</definedName>
    <definedName name="_xlnm.Print_Area" localSheetId="0">Anglojęzyczne!$A$1:$AB$56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217" i="2" l="1"/>
  <c r="AJ217" i="2"/>
  <c r="AI217" i="2"/>
  <c r="AH217" i="2"/>
  <c r="AG217" i="2"/>
  <c r="AF217" i="2"/>
  <c r="AE217" i="2"/>
  <c r="AD217" i="2"/>
  <c r="AC217" i="2"/>
  <c r="AK216" i="2"/>
  <c r="AJ216" i="2"/>
  <c r="AI216" i="2"/>
  <c r="AH216" i="2"/>
  <c r="AG216" i="2"/>
  <c r="AF216" i="2"/>
  <c r="AE216" i="2"/>
  <c r="AD216" i="2"/>
  <c r="AC216" i="2"/>
  <c r="AK215" i="2"/>
  <c r="AJ215" i="2"/>
  <c r="AI215" i="2"/>
  <c r="AH215" i="2"/>
  <c r="AG215" i="2"/>
  <c r="AF215" i="2"/>
  <c r="AE215" i="2"/>
  <c r="AD215" i="2"/>
  <c r="AC215" i="2"/>
  <c r="AK214" i="2"/>
  <c r="AJ214" i="2"/>
  <c r="AI214" i="2"/>
  <c r="AH214" i="2"/>
  <c r="AG214" i="2"/>
  <c r="AF214" i="2"/>
  <c r="AE214" i="2"/>
  <c r="AD214" i="2"/>
  <c r="AC214" i="2"/>
  <c r="AK213" i="2"/>
  <c r="AJ213" i="2"/>
  <c r="AI213" i="2"/>
  <c r="AH213" i="2"/>
  <c r="AG213" i="2"/>
  <c r="AF213" i="2"/>
  <c r="AE213" i="2"/>
  <c r="AD213" i="2"/>
  <c r="AC213" i="2"/>
  <c r="AK212" i="2"/>
  <c r="AJ212" i="2"/>
  <c r="AI212" i="2"/>
  <c r="AH212" i="2"/>
  <c r="AG212" i="2"/>
  <c r="AF212" i="2"/>
  <c r="AE212" i="2"/>
  <c r="AD212" i="2"/>
  <c r="AC212" i="2"/>
  <c r="AK211" i="2"/>
  <c r="AJ211" i="2"/>
  <c r="AI211" i="2"/>
  <c r="AH211" i="2"/>
  <c r="AG211" i="2"/>
  <c r="AF211" i="2"/>
  <c r="AE211" i="2"/>
  <c r="AD211" i="2"/>
  <c r="AC211" i="2"/>
  <c r="AK210" i="2"/>
  <c r="AJ210" i="2"/>
  <c r="AI210" i="2"/>
  <c r="AH210" i="2"/>
  <c r="AG210" i="2"/>
  <c r="AF210" i="2"/>
  <c r="AE210" i="2"/>
  <c r="AD210" i="2"/>
  <c r="AC210" i="2"/>
  <c r="AK209" i="2"/>
  <c r="AJ209" i="2"/>
  <c r="AI209" i="2"/>
  <c r="AH209" i="2"/>
  <c r="AG209" i="2"/>
  <c r="AF209" i="2"/>
  <c r="AE209" i="2"/>
  <c r="AD209" i="2"/>
  <c r="AC209" i="2"/>
  <c r="AK208" i="2"/>
  <c r="AJ208" i="2"/>
  <c r="AI208" i="2"/>
  <c r="AH208" i="2"/>
  <c r="AG208" i="2"/>
  <c r="AF208" i="2"/>
  <c r="AE208" i="2"/>
  <c r="AD208" i="2"/>
  <c r="AC208" i="2"/>
  <c r="AK207" i="2"/>
  <c r="AJ207" i="2"/>
  <c r="AI207" i="2"/>
  <c r="AH207" i="2"/>
  <c r="AG207" i="2"/>
  <c r="AF207" i="2"/>
  <c r="AE207" i="2"/>
  <c r="AD207" i="2"/>
  <c r="AC207" i="2"/>
  <c r="AK206" i="2"/>
  <c r="AJ206" i="2"/>
  <c r="AI206" i="2"/>
  <c r="AH206" i="2"/>
  <c r="AG206" i="2"/>
  <c r="AF206" i="2"/>
  <c r="AE206" i="2"/>
  <c r="AD206" i="2"/>
  <c r="AC206" i="2"/>
  <c r="AK204" i="2"/>
  <c r="AJ204" i="2"/>
  <c r="AI204" i="2"/>
  <c r="AH204" i="2"/>
  <c r="AG204" i="2"/>
  <c r="AF204" i="2"/>
  <c r="AE204" i="2"/>
  <c r="AD204" i="2"/>
  <c r="AC204" i="2"/>
  <c r="AK203" i="2"/>
  <c r="AJ203" i="2"/>
  <c r="AI203" i="2"/>
  <c r="AH203" i="2"/>
  <c r="AG203" i="2"/>
  <c r="AF203" i="2"/>
  <c r="AE203" i="2"/>
  <c r="AD203" i="2"/>
  <c r="AC203" i="2"/>
  <c r="AK202" i="2"/>
  <c r="AJ202" i="2"/>
  <c r="AI202" i="2"/>
  <c r="AH202" i="2"/>
  <c r="AG202" i="2"/>
  <c r="AF202" i="2"/>
  <c r="AE202" i="2"/>
  <c r="AD202" i="2"/>
  <c r="AC202" i="2"/>
  <c r="AK201" i="2"/>
  <c r="AJ201" i="2"/>
  <c r="AI201" i="2"/>
  <c r="AH201" i="2"/>
  <c r="AG201" i="2"/>
  <c r="AF201" i="2"/>
  <c r="AE201" i="2"/>
  <c r="AD201" i="2"/>
  <c r="AC201" i="2"/>
  <c r="AK200" i="2"/>
  <c r="AJ200" i="2"/>
  <c r="AI200" i="2"/>
  <c r="AH200" i="2"/>
  <c r="AG200" i="2"/>
  <c r="AF200" i="2"/>
  <c r="AE200" i="2"/>
  <c r="AD200" i="2"/>
  <c r="AC200" i="2"/>
  <c r="AK199" i="2"/>
  <c r="AJ199" i="2"/>
  <c r="AI199" i="2"/>
  <c r="AH199" i="2"/>
  <c r="AG199" i="2"/>
  <c r="AF199" i="2"/>
  <c r="AE199" i="2"/>
  <c r="AD199" i="2"/>
  <c r="AC199" i="2"/>
  <c r="AK198" i="2"/>
  <c r="AJ198" i="2"/>
  <c r="AI198" i="2"/>
  <c r="AH198" i="2"/>
  <c r="AG198" i="2"/>
  <c r="AF198" i="2"/>
  <c r="AE198" i="2"/>
  <c r="AD198" i="2"/>
  <c r="AC198" i="2"/>
  <c r="AK197" i="2"/>
  <c r="AJ197" i="2"/>
  <c r="AI197" i="2"/>
  <c r="AH197" i="2"/>
  <c r="AG197" i="2"/>
  <c r="AF197" i="2"/>
  <c r="AE197" i="2"/>
  <c r="AD197" i="2"/>
  <c r="AC197" i="2"/>
  <c r="AK196" i="2"/>
  <c r="AJ196" i="2"/>
  <c r="AI196" i="2"/>
  <c r="AH196" i="2"/>
  <c r="AG196" i="2"/>
  <c r="AF196" i="2"/>
  <c r="AE196" i="2"/>
  <c r="AD196" i="2"/>
  <c r="AC196" i="2"/>
  <c r="AK195" i="2"/>
  <c r="AJ195" i="2"/>
  <c r="AI195" i="2"/>
  <c r="AH195" i="2"/>
  <c r="AG195" i="2"/>
  <c r="AF195" i="2"/>
  <c r="AE195" i="2"/>
  <c r="AD195" i="2"/>
  <c r="AC195" i="2"/>
  <c r="AK194" i="2"/>
  <c r="AJ194" i="2"/>
  <c r="AI194" i="2"/>
  <c r="AH194" i="2"/>
  <c r="AG194" i="2"/>
  <c r="AF194" i="2"/>
  <c r="AE194" i="2"/>
  <c r="AD194" i="2"/>
  <c r="AC194" i="2"/>
  <c r="AK193" i="2"/>
  <c r="AJ193" i="2"/>
  <c r="AI193" i="2"/>
  <c r="AH193" i="2"/>
  <c r="AG193" i="2"/>
  <c r="AF193" i="2"/>
  <c r="AE193" i="2"/>
  <c r="AD193" i="2"/>
  <c r="AC193" i="2"/>
  <c r="AK192" i="2"/>
  <c r="AJ192" i="2"/>
  <c r="AI192" i="2"/>
  <c r="AH192" i="2"/>
  <c r="AG192" i="2"/>
  <c r="AF192" i="2"/>
  <c r="AE192" i="2"/>
  <c r="AD192" i="2"/>
  <c r="AC192" i="2"/>
  <c r="AK191" i="2"/>
  <c r="AJ191" i="2"/>
  <c r="AI191" i="2"/>
  <c r="AH191" i="2"/>
  <c r="AG191" i="2"/>
  <c r="AF191" i="2"/>
  <c r="AE191" i="2"/>
  <c r="AD191" i="2"/>
  <c r="AC191" i="2"/>
  <c r="AK190" i="2"/>
  <c r="AJ190" i="2"/>
  <c r="AI190" i="2"/>
  <c r="AH190" i="2"/>
  <c r="AG190" i="2"/>
  <c r="AF190" i="2"/>
  <c r="AE190" i="2"/>
  <c r="AD190" i="2"/>
  <c r="AC190" i="2"/>
  <c r="AK189" i="2"/>
  <c r="AJ189" i="2"/>
  <c r="AI189" i="2"/>
  <c r="AH189" i="2"/>
  <c r="AG189" i="2"/>
  <c r="AF189" i="2"/>
  <c r="AE189" i="2"/>
  <c r="AD189" i="2"/>
  <c r="AC189" i="2"/>
  <c r="AK188" i="2"/>
  <c r="AJ188" i="2"/>
  <c r="AI188" i="2"/>
  <c r="AH188" i="2"/>
  <c r="AG188" i="2"/>
  <c r="AF188" i="2"/>
  <c r="AE188" i="2"/>
  <c r="AD188" i="2"/>
  <c r="AC188" i="2"/>
  <c r="AK187" i="2"/>
  <c r="AJ187" i="2"/>
  <c r="AI187" i="2"/>
  <c r="AH187" i="2"/>
  <c r="AG187" i="2"/>
  <c r="AF187" i="2"/>
  <c r="AE187" i="2"/>
  <c r="AD187" i="2"/>
  <c r="AC187" i="2"/>
  <c r="AK186" i="2"/>
  <c r="AJ186" i="2"/>
  <c r="AI186" i="2"/>
  <c r="AH186" i="2"/>
  <c r="AG186" i="2"/>
  <c r="AF186" i="2"/>
  <c r="AE186" i="2"/>
  <c r="AD186" i="2"/>
  <c r="AC186" i="2"/>
  <c r="AK185" i="2"/>
  <c r="AJ185" i="2"/>
  <c r="AI185" i="2"/>
  <c r="AH185" i="2"/>
  <c r="AG185" i="2"/>
  <c r="AF185" i="2"/>
  <c r="AE185" i="2"/>
  <c r="AD185" i="2"/>
  <c r="AC185" i="2"/>
  <c r="AK184" i="2"/>
  <c r="AJ184" i="2"/>
  <c r="AI184" i="2"/>
  <c r="AH184" i="2"/>
  <c r="AG184" i="2"/>
  <c r="AF184" i="2"/>
  <c r="AE184" i="2"/>
  <c r="AD184" i="2"/>
  <c r="AC184" i="2"/>
  <c r="AK183" i="2"/>
  <c r="AJ183" i="2"/>
  <c r="AI183" i="2"/>
  <c r="AH183" i="2"/>
  <c r="AG183" i="2"/>
  <c r="AF183" i="2"/>
  <c r="AE183" i="2"/>
  <c r="AD183" i="2"/>
  <c r="AC183" i="2"/>
  <c r="AK182" i="2"/>
  <c r="AJ182" i="2"/>
  <c r="AI182" i="2"/>
  <c r="AH182" i="2"/>
  <c r="AG182" i="2"/>
  <c r="AF182" i="2"/>
  <c r="AE182" i="2"/>
  <c r="AD182" i="2"/>
  <c r="AC182" i="2"/>
  <c r="AK181" i="2"/>
  <c r="AJ181" i="2"/>
  <c r="AI181" i="2"/>
  <c r="AH181" i="2"/>
  <c r="AG181" i="2"/>
  <c r="AF181" i="2"/>
  <c r="AE181" i="2"/>
  <c r="AD181" i="2"/>
  <c r="AC181" i="2"/>
  <c r="AK180" i="2"/>
  <c r="AJ180" i="2"/>
  <c r="AI180" i="2"/>
  <c r="AH180" i="2"/>
  <c r="AG180" i="2"/>
  <c r="AF180" i="2"/>
  <c r="AE180" i="2"/>
  <c r="AD180" i="2"/>
  <c r="AC180" i="2"/>
  <c r="AK179" i="2"/>
  <c r="AJ179" i="2"/>
  <c r="AI179" i="2"/>
  <c r="AH179" i="2"/>
  <c r="AG179" i="2"/>
  <c r="AF179" i="2"/>
  <c r="AE179" i="2"/>
  <c r="AD179" i="2"/>
  <c r="AC179" i="2"/>
  <c r="AK178" i="2"/>
  <c r="AJ178" i="2"/>
  <c r="AI178" i="2"/>
  <c r="AH178" i="2"/>
  <c r="AG178" i="2"/>
  <c r="AF178" i="2"/>
  <c r="AE178" i="2"/>
  <c r="AD178" i="2"/>
  <c r="AC178" i="2"/>
  <c r="AK177" i="2"/>
  <c r="AJ177" i="2"/>
  <c r="AI177" i="2"/>
  <c r="AH177" i="2"/>
  <c r="AG177" i="2"/>
  <c r="AF177" i="2"/>
  <c r="AE177" i="2"/>
  <c r="AD177" i="2"/>
  <c r="AC177" i="2"/>
  <c r="AK176" i="2"/>
  <c r="AJ176" i="2"/>
  <c r="AI176" i="2"/>
  <c r="AH176" i="2"/>
  <c r="AG176" i="2"/>
  <c r="AF176" i="2"/>
  <c r="AE176" i="2"/>
  <c r="AD176" i="2"/>
  <c r="AC176" i="2"/>
  <c r="AK175" i="2"/>
  <c r="AJ175" i="2"/>
  <c r="AI175" i="2"/>
  <c r="AH175" i="2"/>
  <c r="AG175" i="2"/>
  <c r="AF175" i="2"/>
  <c r="AE175" i="2"/>
  <c r="AD175" i="2"/>
  <c r="AC175" i="2"/>
  <c r="AK174" i="2"/>
  <c r="AJ174" i="2"/>
  <c r="AI174" i="2"/>
  <c r="AH174" i="2"/>
  <c r="AG174" i="2"/>
  <c r="AF174" i="2"/>
  <c r="AE174" i="2"/>
  <c r="AD174" i="2"/>
  <c r="AC174" i="2"/>
  <c r="AK173" i="2"/>
  <c r="AJ173" i="2"/>
  <c r="AI173" i="2"/>
  <c r="AH173" i="2"/>
  <c r="AG173" i="2"/>
  <c r="AF173" i="2"/>
  <c r="AE173" i="2"/>
  <c r="AD173" i="2"/>
  <c r="AC173" i="2"/>
  <c r="AK172" i="2"/>
  <c r="AJ172" i="2"/>
  <c r="AI172" i="2"/>
  <c r="AH172" i="2"/>
  <c r="AG172" i="2"/>
  <c r="AF172" i="2"/>
  <c r="AE172" i="2"/>
  <c r="AD172" i="2"/>
  <c r="AC172" i="2"/>
  <c r="AK171" i="2"/>
  <c r="AJ171" i="2"/>
  <c r="AI171" i="2"/>
  <c r="AH171" i="2"/>
  <c r="AG171" i="2"/>
  <c r="AF171" i="2"/>
  <c r="AE171" i="2"/>
  <c r="AD171" i="2"/>
  <c r="AC171" i="2"/>
  <c r="AK170" i="2"/>
  <c r="AJ170" i="2"/>
  <c r="AI170" i="2"/>
  <c r="AH170" i="2"/>
  <c r="AG170" i="2"/>
  <c r="AF170" i="2"/>
  <c r="AE170" i="2"/>
  <c r="AD170" i="2"/>
  <c r="AC170" i="2"/>
  <c r="AK169" i="2"/>
  <c r="AJ169" i="2"/>
  <c r="AI169" i="2"/>
  <c r="AH169" i="2"/>
  <c r="AG169" i="2"/>
  <c r="AF169" i="2"/>
  <c r="AE169" i="2"/>
  <c r="AD169" i="2"/>
  <c r="AC169" i="2"/>
  <c r="AK168" i="2"/>
  <c r="AJ168" i="2"/>
  <c r="AI168" i="2"/>
  <c r="AH168" i="2"/>
  <c r="AG168" i="2"/>
  <c r="AF168" i="2"/>
  <c r="AE168" i="2"/>
  <c r="AD168" i="2"/>
  <c r="AC168" i="2"/>
  <c r="AK166" i="2"/>
  <c r="AJ166" i="2"/>
  <c r="AI166" i="2"/>
  <c r="AH166" i="2"/>
  <c r="AG166" i="2"/>
  <c r="AF166" i="2"/>
  <c r="AE166" i="2"/>
  <c r="AD166" i="2"/>
  <c r="AC166" i="2"/>
  <c r="AK165" i="2"/>
  <c r="AJ165" i="2"/>
  <c r="AI165" i="2"/>
  <c r="AH165" i="2"/>
  <c r="AG165" i="2"/>
  <c r="AF165" i="2"/>
  <c r="AE165" i="2"/>
  <c r="AD165" i="2"/>
  <c r="AC165" i="2"/>
  <c r="AK164" i="2"/>
  <c r="AJ164" i="2"/>
  <c r="AI164" i="2"/>
  <c r="AH164" i="2"/>
  <c r="AG164" i="2"/>
  <c r="AF164" i="2"/>
  <c r="AE164" i="2"/>
  <c r="AD164" i="2"/>
  <c r="AC164" i="2"/>
  <c r="AK163" i="2"/>
  <c r="AJ163" i="2"/>
  <c r="AI163" i="2"/>
  <c r="AH163" i="2"/>
  <c r="AG163" i="2"/>
  <c r="AF163" i="2"/>
  <c r="AE163" i="2"/>
  <c r="AD163" i="2"/>
  <c r="AC163" i="2"/>
  <c r="AK162" i="2"/>
  <c r="AJ162" i="2"/>
  <c r="AI162" i="2"/>
  <c r="AH162" i="2"/>
  <c r="AG162" i="2"/>
  <c r="AF162" i="2"/>
  <c r="AE162" i="2"/>
  <c r="AD162" i="2"/>
  <c r="AC162" i="2"/>
  <c r="AK161" i="2"/>
  <c r="AJ161" i="2"/>
  <c r="AI161" i="2"/>
  <c r="AH161" i="2"/>
  <c r="AG161" i="2"/>
  <c r="AF161" i="2"/>
  <c r="AE161" i="2"/>
  <c r="AD161" i="2"/>
  <c r="AC161" i="2"/>
  <c r="AK160" i="2"/>
  <c r="AJ160" i="2"/>
  <c r="AI160" i="2"/>
  <c r="AH160" i="2"/>
  <c r="AG160" i="2"/>
  <c r="AF160" i="2"/>
  <c r="AE160" i="2"/>
  <c r="AD160" i="2"/>
  <c r="AC160" i="2"/>
  <c r="AK159" i="2"/>
  <c r="AJ159" i="2"/>
  <c r="AI159" i="2"/>
  <c r="AH159" i="2"/>
  <c r="AG159" i="2"/>
  <c r="AF159" i="2"/>
  <c r="AE159" i="2"/>
  <c r="AD159" i="2"/>
  <c r="AC159" i="2"/>
  <c r="AK158" i="2"/>
  <c r="AJ158" i="2"/>
  <c r="AI158" i="2"/>
  <c r="AH158" i="2"/>
  <c r="AG158" i="2"/>
  <c r="AF158" i="2"/>
  <c r="AE158" i="2"/>
  <c r="AD158" i="2"/>
  <c r="AC158" i="2"/>
  <c r="AK157" i="2"/>
  <c r="AJ157" i="2"/>
  <c r="AI157" i="2"/>
  <c r="AH157" i="2"/>
  <c r="AG157" i="2"/>
  <c r="AF157" i="2"/>
  <c r="AE157" i="2"/>
  <c r="AD157" i="2"/>
  <c r="AC157" i="2"/>
  <c r="AK156" i="2"/>
  <c r="AJ156" i="2"/>
  <c r="AI156" i="2"/>
  <c r="AH156" i="2"/>
  <c r="AG156" i="2"/>
  <c r="AF156" i="2"/>
  <c r="AE156" i="2"/>
  <c r="AD156" i="2"/>
  <c r="AC156" i="2"/>
  <c r="AK155" i="2"/>
  <c r="AJ155" i="2"/>
  <c r="AI155" i="2"/>
  <c r="AH155" i="2"/>
  <c r="AG155" i="2"/>
  <c r="AF155" i="2"/>
  <c r="AE155" i="2"/>
  <c r="AD155" i="2"/>
  <c r="AC155" i="2"/>
  <c r="AK154" i="2"/>
  <c r="AJ154" i="2"/>
  <c r="AI154" i="2"/>
  <c r="AH154" i="2"/>
  <c r="AG154" i="2"/>
  <c r="AF154" i="2"/>
  <c r="AE154" i="2"/>
  <c r="AD154" i="2"/>
  <c r="AC154" i="2"/>
  <c r="AK153" i="2"/>
  <c r="AJ153" i="2"/>
  <c r="AI153" i="2"/>
  <c r="AH153" i="2"/>
  <c r="AG153" i="2"/>
  <c r="AF153" i="2"/>
  <c r="AE153" i="2"/>
  <c r="AD153" i="2"/>
  <c r="AC153" i="2"/>
  <c r="AK152" i="2"/>
  <c r="AJ152" i="2"/>
  <c r="AI152" i="2"/>
  <c r="AH152" i="2"/>
  <c r="AG152" i="2"/>
  <c r="AF152" i="2"/>
  <c r="AE152" i="2"/>
  <c r="AD152" i="2"/>
  <c r="AC152" i="2"/>
  <c r="AK151" i="2"/>
  <c r="AJ151" i="2"/>
  <c r="AI151" i="2"/>
  <c r="AH151" i="2"/>
  <c r="AG151" i="2"/>
  <c r="AF151" i="2"/>
  <c r="AE151" i="2"/>
  <c r="AD151" i="2"/>
  <c r="AC151" i="2"/>
  <c r="AK150" i="2"/>
  <c r="AJ150" i="2"/>
  <c r="AI150" i="2"/>
  <c r="AH150" i="2"/>
  <c r="AG150" i="2"/>
  <c r="AF150" i="2"/>
  <c r="AE150" i="2"/>
  <c r="AD150" i="2"/>
  <c r="AC150" i="2"/>
  <c r="AK149" i="2"/>
  <c r="AJ149" i="2"/>
  <c r="AI149" i="2"/>
  <c r="AH149" i="2"/>
  <c r="AG149" i="2"/>
  <c r="AF149" i="2"/>
  <c r="AE149" i="2"/>
  <c r="AD149" i="2"/>
  <c r="AC149" i="2"/>
  <c r="AK148" i="2"/>
  <c r="AJ148" i="2"/>
  <c r="AI148" i="2"/>
  <c r="AH148" i="2"/>
  <c r="AG148" i="2"/>
  <c r="AF148" i="2"/>
  <c r="AE148" i="2"/>
  <c r="AD148" i="2"/>
  <c r="AC148" i="2"/>
  <c r="AK147" i="2"/>
  <c r="AJ147" i="2"/>
  <c r="AI147" i="2"/>
  <c r="AH147" i="2"/>
  <c r="AG147" i="2"/>
  <c r="AF147" i="2"/>
  <c r="AE147" i="2"/>
  <c r="AD147" i="2"/>
  <c r="AC147" i="2"/>
  <c r="AK146" i="2"/>
  <c r="AJ146" i="2"/>
  <c r="AI146" i="2"/>
  <c r="AH146" i="2"/>
  <c r="AG146" i="2"/>
  <c r="AF146" i="2"/>
  <c r="AE146" i="2"/>
  <c r="AD146" i="2"/>
  <c r="AC146" i="2"/>
  <c r="AK145" i="2"/>
  <c r="AJ145" i="2"/>
  <c r="AI145" i="2"/>
  <c r="AH145" i="2"/>
  <c r="AG145" i="2"/>
  <c r="AF145" i="2"/>
  <c r="AE145" i="2"/>
  <c r="AD145" i="2"/>
  <c r="AC145" i="2"/>
  <c r="AK144" i="2"/>
  <c r="AJ144" i="2"/>
  <c r="AI144" i="2"/>
  <c r="AH144" i="2"/>
  <c r="AG144" i="2"/>
  <c r="AF144" i="2"/>
  <c r="AE144" i="2"/>
  <c r="AD144" i="2"/>
  <c r="AC144" i="2"/>
  <c r="AK143" i="2"/>
  <c r="AJ143" i="2"/>
  <c r="AI143" i="2"/>
  <c r="AH143" i="2"/>
  <c r="AG143" i="2"/>
  <c r="AF143" i="2"/>
  <c r="AE143" i="2"/>
  <c r="AD143" i="2"/>
  <c r="AC143" i="2"/>
  <c r="AK142" i="2"/>
  <c r="AJ142" i="2"/>
  <c r="AI142" i="2"/>
  <c r="AH142" i="2"/>
  <c r="AG142" i="2"/>
  <c r="AF142" i="2"/>
  <c r="AE142" i="2"/>
  <c r="AD142" i="2"/>
  <c r="AC142" i="2"/>
  <c r="AK141" i="2"/>
  <c r="AJ141" i="2"/>
  <c r="AI141" i="2"/>
  <c r="AH141" i="2"/>
  <c r="AG141" i="2"/>
  <c r="AF141" i="2"/>
  <c r="AE141" i="2"/>
  <c r="AD141" i="2"/>
  <c r="AC141" i="2"/>
  <c r="AK140" i="2"/>
  <c r="AJ140" i="2"/>
  <c r="AI140" i="2"/>
  <c r="AH140" i="2"/>
  <c r="AG140" i="2"/>
  <c r="AF140" i="2"/>
  <c r="AE140" i="2"/>
  <c r="AD140" i="2"/>
  <c r="AC140" i="2"/>
  <c r="AK139" i="2"/>
  <c r="AJ139" i="2"/>
  <c r="AI139" i="2"/>
  <c r="AH139" i="2"/>
  <c r="AG139" i="2"/>
  <c r="AF139" i="2"/>
  <c r="AE139" i="2"/>
  <c r="AD139" i="2"/>
  <c r="AC139" i="2"/>
  <c r="AK138" i="2"/>
  <c r="AJ138" i="2"/>
  <c r="AI138" i="2"/>
  <c r="AH138" i="2"/>
  <c r="AG138" i="2"/>
  <c r="AF138" i="2"/>
  <c r="AE138" i="2"/>
  <c r="AD138" i="2"/>
  <c r="AC138" i="2"/>
  <c r="AK137" i="2"/>
  <c r="AJ137" i="2"/>
  <c r="AI137" i="2"/>
  <c r="AH137" i="2"/>
  <c r="AG137" i="2"/>
  <c r="AF137" i="2"/>
  <c r="AE137" i="2"/>
  <c r="AD137" i="2"/>
  <c r="AC137" i="2"/>
  <c r="AK136" i="2"/>
  <c r="AJ136" i="2"/>
  <c r="AI136" i="2"/>
  <c r="AH136" i="2"/>
  <c r="AG136" i="2"/>
  <c r="AF136" i="2"/>
  <c r="AE136" i="2"/>
  <c r="AD136" i="2"/>
  <c r="AC136" i="2"/>
  <c r="AK135" i="2"/>
  <c r="AJ135" i="2"/>
  <c r="AI135" i="2"/>
  <c r="AH135" i="2"/>
  <c r="AG135" i="2"/>
  <c r="AF135" i="2"/>
  <c r="AE135" i="2"/>
  <c r="AD135" i="2"/>
  <c r="AC135" i="2"/>
  <c r="AK134" i="2"/>
  <c r="AJ134" i="2"/>
  <c r="AI134" i="2"/>
  <c r="AH134" i="2"/>
  <c r="AG134" i="2"/>
  <c r="AF134" i="2"/>
  <c r="AE134" i="2"/>
  <c r="AD134" i="2"/>
  <c r="AC134" i="2"/>
  <c r="AK133" i="2"/>
  <c r="AJ133" i="2"/>
  <c r="AI133" i="2"/>
  <c r="AH133" i="2"/>
  <c r="AG133" i="2"/>
  <c r="AF133" i="2"/>
  <c r="AE133" i="2"/>
  <c r="AD133" i="2"/>
  <c r="AC133" i="2"/>
  <c r="AK132" i="2"/>
  <c r="AJ132" i="2"/>
  <c r="AI132" i="2"/>
  <c r="AH132" i="2"/>
  <c r="AG132" i="2"/>
  <c r="AF132" i="2"/>
  <c r="AE132" i="2"/>
  <c r="AD132" i="2"/>
  <c r="AC132" i="2"/>
  <c r="AK131" i="2"/>
  <c r="AJ131" i="2"/>
  <c r="AI131" i="2"/>
  <c r="AH131" i="2"/>
  <c r="AG131" i="2"/>
  <c r="AF131" i="2"/>
  <c r="AE131" i="2"/>
  <c r="AD131" i="2"/>
  <c r="AC131" i="2"/>
  <c r="AK129" i="2"/>
  <c r="AJ129" i="2"/>
  <c r="AI129" i="2"/>
  <c r="AH129" i="2"/>
  <c r="AG129" i="2"/>
  <c r="AF129" i="2"/>
  <c r="AE129" i="2"/>
  <c r="AD129" i="2"/>
  <c r="AC129" i="2"/>
  <c r="AK128" i="2"/>
  <c r="AJ128" i="2"/>
  <c r="AI128" i="2"/>
  <c r="AH128" i="2"/>
  <c r="AG128" i="2"/>
  <c r="AF128" i="2"/>
  <c r="AE128" i="2"/>
  <c r="AD128" i="2"/>
  <c r="AC128" i="2"/>
  <c r="AK127" i="2"/>
  <c r="AJ127" i="2"/>
  <c r="AI127" i="2"/>
  <c r="AH127" i="2"/>
  <c r="AG127" i="2"/>
  <c r="AF127" i="2"/>
  <c r="AE127" i="2"/>
  <c r="AD127" i="2"/>
  <c r="AC127" i="2"/>
  <c r="AK126" i="2"/>
  <c r="AJ126" i="2"/>
  <c r="AI126" i="2"/>
  <c r="AH126" i="2"/>
  <c r="AG126" i="2"/>
  <c r="AF126" i="2"/>
  <c r="AE126" i="2"/>
  <c r="AD126" i="2"/>
  <c r="AC126" i="2"/>
  <c r="AK125" i="2"/>
  <c r="AJ125" i="2"/>
  <c r="AI125" i="2"/>
  <c r="AH125" i="2"/>
  <c r="AG125" i="2"/>
  <c r="AF125" i="2"/>
  <c r="AE125" i="2"/>
  <c r="AD125" i="2"/>
  <c r="AC125" i="2"/>
  <c r="AK122" i="2"/>
  <c r="AJ122" i="2"/>
  <c r="AI122" i="2"/>
  <c r="AH122" i="2"/>
  <c r="AG122" i="2"/>
  <c r="AF122" i="2"/>
  <c r="AE122" i="2"/>
  <c r="AD122" i="2"/>
  <c r="AC122" i="2"/>
  <c r="AK121" i="2"/>
  <c r="AJ121" i="2"/>
  <c r="AI121" i="2"/>
  <c r="AH121" i="2"/>
  <c r="AG121" i="2"/>
  <c r="AF121" i="2"/>
  <c r="AE121" i="2"/>
  <c r="AD121" i="2"/>
  <c r="AC121" i="2"/>
  <c r="AK120" i="2"/>
  <c r="AJ120" i="2"/>
  <c r="AI120" i="2"/>
  <c r="AH120" i="2"/>
  <c r="AG120" i="2"/>
  <c r="AF120" i="2"/>
  <c r="AE120" i="2"/>
  <c r="AD120" i="2"/>
  <c r="AC120" i="2"/>
  <c r="AK119" i="2"/>
  <c r="AJ119" i="2"/>
  <c r="AI119" i="2"/>
  <c r="AH119" i="2"/>
  <c r="AG119" i="2"/>
  <c r="AF119" i="2"/>
  <c r="AE119" i="2"/>
  <c r="AD119" i="2"/>
  <c r="AC119" i="2"/>
  <c r="AK118" i="2"/>
  <c r="AJ118" i="2"/>
  <c r="AI118" i="2"/>
  <c r="AH118" i="2"/>
  <c r="AG118" i="2"/>
  <c r="AF118" i="2"/>
  <c r="AE118" i="2"/>
  <c r="AD118" i="2"/>
  <c r="AC118" i="2"/>
  <c r="AK117" i="2"/>
  <c r="AJ117" i="2"/>
  <c r="AI117" i="2"/>
  <c r="AH117" i="2"/>
  <c r="AG117" i="2"/>
  <c r="AF117" i="2"/>
  <c r="AE117" i="2"/>
  <c r="AD117" i="2"/>
  <c r="AC117" i="2"/>
  <c r="AK116" i="2"/>
  <c r="AJ116" i="2"/>
  <c r="AI116" i="2"/>
  <c r="AH116" i="2"/>
  <c r="AG116" i="2"/>
  <c r="AF116" i="2"/>
  <c r="AE116" i="2"/>
  <c r="AD116" i="2"/>
  <c r="AC116" i="2"/>
  <c r="AK115" i="2"/>
  <c r="AJ115" i="2"/>
  <c r="AI115" i="2"/>
  <c r="AH115" i="2"/>
  <c r="AG115" i="2"/>
  <c r="AF115" i="2"/>
  <c r="AE115" i="2"/>
  <c r="AD115" i="2"/>
  <c r="AC115" i="2"/>
  <c r="AK114" i="2"/>
  <c r="AJ114" i="2"/>
  <c r="AI114" i="2"/>
  <c r="AH114" i="2"/>
  <c r="AG114" i="2"/>
  <c r="AF114" i="2"/>
  <c r="AE114" i="2"/>
  <c r="AD114" i="2"/>
  <c r="AC114" i="2"/>
  <c r="AK113" i="2"/>
  <c r="AJ113" i="2"/>
  <c r="AI113" i="2"/>
  <c r="AH113" i="2"/>
  <c r="AG113" i="2"/>
  <c r="AF113" i="2"/>
  <c r="AE113" i="2"/>
  <c r="AD113" i="2"/>
  <c r="AC113" i="2"/>
  <c r="AK112" i="2"/>
  <c r="AJ112" i="2"/>
  <c r="AI112" i="2"/>
  <c r="AH112" i="2"/>
  <c r="AG112" i="2"/>
  <c r="AF112" i="2"/>
  <c r="AE112" i="2"/>
  <c r="AD112" i="2"/>
  <c r="AC112" i="2"/>
  <c r="AK111" i="2"/>
  <c r="AJ111" i="2"/>
  <c r="AI111" i="2"/>
  <c r="AH111" i="2"/>
  <c r="AG111" i="2"/>
  <c r="AF111" i="2"/>
  <c r="AE111" i="2"/>
  <c r="AD111" i="2"/>
  <c r="AC111" i="2"/>
  <c r="AK110" i="2"/>
  <c r="AJ110" i="2"/>
  <c r="AI110" i="2"/>
  <c r="AH110" i="2"/>
  <c r="AG110" i="2"/>
  <c r="AF110" i="2"/>
  <c r="AE110" i="2"/>
  <c r="AD110" i="2"/>
  <c r="AC110" i="2"/>
  <c r="AK109" i="2"/>
  <c r="AJ109" i="2"/>
  <c r="AI109" i="2"/>
  <c r="AH109" i="2"/>
  <c r="AG109" i="2"/>
  <c r="AF109" i="2"/>
  <c r="AE109" i="2"/>
  <c r="AD109" i="2"/>
  <c r="AC109" i="2"/>
  <c r="AK107" i="2"/>
  <c r="AJ107" i="2"/>
  <c r="AI107" i="2"/>
  <c r="AH107" i="2"/>
  <c r="AG107" i="2"/>
  <c r="AF107" i="2"/>
  <c r="AE107" i="2"/>
  <c r="AD107" i="2"/>
  <c r="AC107" i="2"/>
  <c r="AK106" i="2"/>
  <c r="AJ106" i="2"/>
  <c r="AI106" i="2"/>
  <c r="AH106" i="2"/>
  <c r="AG106" i="2"/>
  <c r="AF106" i="2"/>
  <c r="AE106" i="2"/>
  <c r="AD106" i="2"/>
  <c r="AC106" i="2"/>
  <c r="AK105" i="2"/>
  <c r="AJ105" i="2"/>
  <c r="AI105" i="2"/>
  <c r="AH105" i="2"/>
  <c r="AG105" i="2"/>
  <c r="AF105" i="2"/>
  <c r="AE105" i="2"/>
  <c r="AD105" i="2"/>
  <c r="AC105" i="2"/>
  <c r="AK104" i="2"/>
  <c r="AJ104" i="2"/>
  <c r="AI104" i="2"/>
  <c r="AH104" i="2"/>
  <c r="AG104" i="2"/>
  <c r="AF104" i="2"/>
  <c r="AE104" i="2"/>
  <c r="AD104" i="2"/>
  <c r="AC104" i="2"/>
  <c r="AK103" i="2"/>
  <c r="AJ103" i="2"/>
  <c r="AI103" i="2"/>
  <c r="AH103" i="2"/>
  <c r="AG103" i="2"/>
  <c r="AF103" i="2"/>
  <c r="AE103" i="2"/>
  <c r="AD103" i="2"/>
  <c r="AC103" i="2"/>
  <c r="AK102" i="2"/>
  <c r="AJ102" i="2"/>
  <c r="AI102" i="2"/>
  <c r="AH102" i="2"/>
  <c r="AG102" i="2"/>
  <c r="AF102" i="2"/>
  <c r="AE102" i="2"/>
  <c r="AD102" i="2"/>
  <c r="AC102" i="2"/>
  <c r="AK101" i="2"/>
  <c r="AJ101" i="2"/>
  <c r="AI101" i="2"/>
  <c r="AH101" i="2"/>
  <c r="AG101" i="2"/>
  <c r="AF101" i="2"/>
  <c r="AE101" i="2"/>
  <c r="AD101" i="2"/>
  <c r="AC101" i="2"/>
  <c r="AK100" i="2"/>
  <c r="AJ100" i="2"/>
  <c r="AI100" i="2"/>
  <c r="AH100" i="2"/>
  <c r="AG100" i="2"/>
  <c r="AF100" i="2"/>
  <c r="AE100" i="2"/>
  <c r="AD100" i="2"/>
  <c r="AC100" i="2"/>
  <c r="AK99" i="2"/>
  <c r="AJ99" i="2"/>
  <c r="AI99" i="2"/>
  <c r="AH99" i="2"/>
  <c r="AG99" i="2"/>
  <c r="AF99" i="2"/>
  <c r="AE99" i="2"/>
  <c r="AD99" i="2"/>
  <c r="AC99" i="2"/>
  <c r="AK98" i="2"/>
  <c r="AJ98" i="2"/>
  <c r="AI98" i="2"/>
  <c r="AH98" i="2"/>
  <c r="AG98" i="2"/>
  <c r="AF98" i="2"/>
  <c r="AE98" i="2"/>
  <c r="AD98" i="2"/>
  <c r="AC98" i="2"/>
  <c r="AK97" i="2"/>
  <c r="AJ97" i="2"/>
  <c r="AI97" i="2"/>
  <c r="AH97" i="2"/>
  <c r="AG97" i="2"/>
  <c r="AF97" i="2"/>
  <c r="AE97" i="2"/>
  <c r="AD97" i="2"/>
  <c r="AC97" i="2"/>
  <c r="AK96" i="2"/>
  <c r="AJ96" i="2"/>
  <c r="AI96" i="2"/>
  <c r="AH96" i="2"/>
  <c r="AG96" i="2"/>
  <c r="AF96" i="2"/>
  <c r="AE96" i="2"/>
  <c r="AD96" i="2"/>
  <c r="AC96" i="2"/>
  <c r="AK95" i="2"/>
  <c r="AJ95" i="2"/>
  <c r="AI95" i="2"/>
  <c r="AH95" i="2"/>
  <c r="AG95" i="2"/>
  <c r="AF95" i="2"/>
  <c r="AE95" i="2"/>
  <c r="AD95" i="2"/>
  <c r="AC95" i="2"/>
  <c r="AK94" i="2"/>
  <c r="AJ94" i="2"/>
  <c r="AI94" i="2"/>
  <c r="AH94" i="2"/>
  <c r="AG94" i="2"/>
  <c r="AF94" i="2"/>
  <c r="AE94" i="2"/>
  <c r="AD94" i="2"/>
  <c r="AC94" i="2"/>
  <c r="AK93" i="2"/>
  <c r="AJ93" i="2"/>
  <c r="AI93" i="2"/>
  <c r="AH93" i="2"/>
  <c r="AG93" i="2"/>
  <c r="AF93" i="2"/>
  <c r="AE93" i="2"/>
  <c r="AD93" i="2"/>
  <c r="AC93" i="2"/>
  <c r="AK92" i="2"/>
  <c r="AJ92" i="2"/>
  <c r="AI92" i="2"/>
  <c r="AH92" i="2"/>
  <c r="AG92" i="2"/>
  <c r="AF92" i="2"/>
  <c r="AE92" i="2"/>
  <c r="AD92" i="2"/>
  <c r="AC92" i="2"/>
  <c r="AK91" i="2"/>
  <c r="AJ91" i="2"/>
  <c r="AI91" i="2"/>
  <c r="AH91" i="2"/>
  <c r="AG91" i="2"/>
  <c r="AF91" i="2"/>
  <c r="AE91" i="2"/>
  <c r="AD91" i="2"/>
  <c r="AC91" i="2"/>
  <c r="AK90" i="2"/>
  <c r="AJ90" i="2"/>
  <c r="AI90" i="2"/>
  <c r="AH90" i="2"/>
  <c r="AG90" i="2"/>
  <c r="AF90" i="2"/>
  <c r="AE90" i="2"/>
  <c r="AD90" i="2"/>
  <c r="AC90" i="2"/>
  <c r="AK89" i="2"/>
  <c r="AJ89" i="2"/>
  <c r="AI89" i="2"/>
  <c r="AH89" i="2"/>
  <c r="AG89" i="2"/>
  <c r="AF89" i="2"/>
  <c r="AE89" i="2"/>
  <c r="AD89" i="2"/>
  <c r="AC89" i="2"/>
  <c r="AK88" i="2"/>
  <c r="AJ88" i="2"/>
  <c r="AI88" i="2"/>
  <c r="AH88" i="2"/>
  <c r="AG88" i="2"/>
  <c r="AF88" i="2"/>
  <c r="AE88" i="2"/>
  <c r="AD88" i="2"/>
  <c r="AC88" i="2"/>
  <c r="AK87" i="2"/>
  <c r="AJ87" i="2"/>
  <c r="AI87" i="2"/>
  <c r="AH87" i="2"/>
  <c r="AG87" i="2"/>
  <c r="AF87" i="2"/>
  <c r="AE87" i="2"/>
  <c r="AD87" i="2"/>
  <c r="AC87" i="2"/>
  <c r="AK86" i="2"/>
  <c r="AJ86" i="2"/>
  <c r="AI86" i="2"/>
  <c r="AH86" i="2"/>
  <c r="AG86" i="2"/>
  <c r="AF86" i="2"/>
  <c r="AE86" i="2"/>
  <c r="AD86" i="2"/>
  <c r="AC86" i="2"/>
  <c r="AK85" i="2"/>
  <c r="AJ85" i="2"/>
  <c r="AI85" i="2"/>
  <c r="AH85" i="2"/>
  <c r="AG85" i="2"/>
  <c r="AF85" i="2"/>
  <c r="AE85" i="2"/>
  <c r="AD85" i="2"/>
  <c r="AC85" i="2"/>
  <c r="AK84" i="2"/>
  <c r="AJ84" i="2"/>
  <c r="AI84" i="2"/>
  <c r="AH84" i="2"/>
  <c r="AG84" i="2"/>
  <c r="AF84" i="2"/>
  <c r="AE84" i="2"/>
  <c r="AD84" i="2"/>
  <c r="AC84" i="2"/>
  <c r="AK83" i="2"/>
  <c r="AJ83" i="2"/>
  <c r="AI83" i="2"/>
  <c r="AH83" i="2"/>
  <c r="AG83" i="2"/>
  <c r="AF83" i="2"/>
  <c r="AE83" i="2"/>
  <c r="AD83" i="2"/>
  <c r="AC83" i="2"/>
  <c r="AK82" i="2"/>
  <c r="AJ82" i="2"/>
  <c r="AI82" i="2"/>
  <c r="AH82" i="2"/>
  <c r="AG82" i="2"/>
  <c r="AF82" i="2"/>
  <c r="AE82" i="2"/>
  <c r="AD82" i="2"/>
  <c r="AC82" i="2"/>
  <c r="AK81" i="2"/>
  <c r="AJ81" i="2"/>
  <c r="AI81" i="2"/>
  <c r="AH81" i="2"/>
  <c r="AG81" i="2"/>
  <c r="AF81" i="2"/>
  <c r="AE81" i="2"/>
  <c r="AD81" i="2"/>
  <c r="AC81" i="2"/>
  <c r="AK80" i="2"/>
  <c r="AJ80" i="2"/>
  <c r="AI80" i="2"/>
  <c r="AH80" i="2"/>
  <c r="AG80" i="2"/>
  <c r="AF80" i="2"/>
  <c r="AE80" i="2"/>
  <c r="AD80" i="2"/>
  <c r="AC80" i="2"/>
  <c r="AK79" i="2"/>
  <c r="AJ79" i="2"/>
  <c r="AI79" i="2"/>
  <c r="AH79" i="2"/>
  <c r="AG79" i="2"/>
  <c r="AF79" i="2"/>
  <c r="AE79" i="2"/>
  <c r="AD79" i="2"/>
  <c r="AC79" i="2"/>
  <c r="AK78" i="2"/>
  <c r="AJ78" i="2"/>
  <c r="AI78" i="2"/>
  <c r="AH78" i="2"/>
  <c r="AG78" i="2"/>
  <c r="AF78" i="2"/>
  <c r="AE78" i="2"/>
  <c r="AD78" i="2"/>
  <c r="AC78" i="2"/>
  <c r="AK77" i="2"/>
  <c r="AJ77" i="2"/>
  <c r="AI77" i="2"/>
  <c r="AH77" i="2"/>
  <c r="AG77" i="2"/>
  <c r="AF77" i="2"/>
  <c r="AE77" i="2"/>
  <c r="AD77" i="2"/>
  <c r="AC77" i="2"/>
  <c r="AK76" i="2"/>
  <c r="AJ76" i="2"/>
  <c r="AI76" i="2"/>
  <c r="AH76" i="2"/>
  <c r="AG76" i="2"/>
  <c r="AF76" i="2"/>
  <c r="AE76" i="2"/>
  <c r="AD76" i="2"/>
  <c r="AC76" i="2"/>
  <c r="AK75" i="2"/>
  <c r="AJ75" i="2"/>
  <c r="AI75" i="2"/>
  <c r="AH75" i="2"/>
  <c r="AG75" i="2"/>
  <c r="AF75" i="2"/>
  <c r="AE75" i="2"/>
  <c r="AD75" i="2"/>
  <c r="AC75" i="2"/>
  <c r="AK74" i="2"/>
  <c r="AJ74" i="2"/>
  <c r="AI74" i="2"/>
  <c r="AH74" i="2"/>
  <c r="AG74" i="2"/>
  <c r="AF74" i="2"/>
  <c r="AE74" i="2"/>
  <c r="AD74" i="2"/>
  <c r="AC74" i="2"/>
  <c r="AK73" i="2"/>
  <c r="AJ73" i="2"/>
  <c r="AI73" i="2"/>
  <c r="AH73" i="2"/>
  <c r="AG73" i="2"/>
  <c r="AF73" i="2"/>
  <c r="AE73" i="2"/>
  <c r="AD73" i="2"/>
  <c r="AC73" i="2"/>
  <c r="AK72" i="2"/>
  <c r="AJ72" i="2"/>
  <c r="AI72" i="2"/>
  <c r="AH72" i="2"/>
  <c r="AG72" i="2"/>
  <c r="AF72" i="2"/>
  <c r="AE72" i="2"/>
  <c r="AD72" i="2"/>
  <c r="AC72" i="2"/>
  <c r="AK71" i="2"/>
  <c r="AJ71" i="2"/>
  <c r="AI71" i="2"/>
  <c r="AH71" i="2"/>
  <c r="AG71" i="2"/>
  <c r="AF71" i="2"/>
  <c r="AE71" i="2"/>
  <c r="AD71" i="2"/>
  <c r="AC71" i="2"/>
  <c r="AK70" i="2"/>
  <c r="AJ70" i="2"/>
  <c r="AI70" i="2"/>
  <c r="AH70" i="2"/>
  <c r="AG70" i="2"/>
  <c r="AF70" i="2"/>
  <c r="AE70" i="2"/>
  <c r="AD70" i="2"/>
  <c r="AC70" i="2"/>
  <c r="AK69" i="2"/>
  <c r="AJ69" i="2"/>
  <c r="AI69" i="2"/>
  <c r="AH69" i="2"/>
  <c r="AG69" i="2"/>
  <c r="AF69" i="2"/>
  <c r="AE69" i="2"/>
  <c r="AD69" i="2"/>
  <c r="AC69" i="2"/>
  <c r="AK68" i="2"/>
  <c r="AJ68" i="2"/>
  <c r="AI68" i="2"/>
  <c r="AH68" i="2"/>
  <c r="AG68" i="2"/>
  <c r="AF68" i="2"/>
  <c r="AE68" i="2"/>
  <c r="AD68" i="2"/>
  <c r="AC68" i="2"/>
  <c r="AK65" i="2"/>
  <c r="AJ65" i="2"/>
  <c r="AI65" i="2"/>
  <c r="AH65" i="2"/>
  <c r="AG65" i="2"/>
  <c r="AF65" i="2"/>
  <c r="AE65" i="2"/>
  <c r="AD65" i="2"/>
  <c r="AC65" i="2"/>
  <c r="AK64" i="2"/>
  <c r="AJ64" i="2"/>
  <c r="AI64" i="2"/>
  <c r="AH64" i="2"/>
  <c r="AG64" i="2"/>
  <c r="AF64" i="2"/>
  <c r="AE64" i="2"/>
  <c r="AD64" i="2"/>
  <c r="AC64" i="2"/>
  <c r="AK63" i="2"/>
  <c r="AJ63" i="2"/>
  <c r="AI63" i="2"/>
  <c r="AH63" i="2"/>
  <c r="AG63" i="2"/>
  <c r="AF63" i="2"/>
  <c r="AE63" i="2"/>
  <c r="AD63" i="2"/>
  <c r="AC63" i="2"/>
  <c r="AK62" i="2"/>
  <c r="AJ62" i="2"/>
  <c r="AI62" i="2"/>
  <c r="AH62" i="2"/>
  <c r="AG62" i="2"/>
  <c r="AF62" i="2"/>
  <c r="AE62" i="2"/>
  <c r="AD62" i="2"/>
  <c r="AC62" i="2"/>
  <c r="AK61" i="2"/>
  <c r="AJ61" i="2"/>
  <c r="AI61" i="2"/>
  <c r="AH61" i="2"/>
  <c r="AG61" i="2"/>
  <c r="AF61" i="2"/>
  <c r="AE61" i="2"/>
  <c r="AD61" i="2"/>
  <c r="AC61" i="2"/>
  <c r="AK59" i="2"/>
  <c r="AJ59" i="2"/>
  <c r="AI59" i="2"/>
  <c r="AH59" i="2"/>
  <c r="AG59" i="2"/>
  <c r="AF59" i="2"/>
  <c r="AE59" i="2"/>
  <c r="AD59" i="2"/>
  <c r="AC59" i="2"/>
  <c r="AK58" i="2"/>
  <c r="AJ58" i="2"/>
  <c r="AI58" i="2"/>
  <c r="AH58" i="2"/>
  <c r="AG58" i="2"/>
  <c r="AF58" i="2"/>
  <c r="AE58" i="2"/>
  <c r="AD58" i="2"/>
  <c r="AC58" i="2"/>
  <c r="AK57" i="2"/>
  <c r="AJ57" i="2"/>
  <c r="AI57" i="2"/>
  <c r="AH57" i="2"/>
  <c r="AG57" i="2"/>
  <c r="AF57" i="2"/>
  <c r="AE57" i="2"/>
  <c r="AD57" i="2"/>
  <c r="AC57" i="2"/>
  <c r="AK56" i="2"/>
  <c r="AJ56" i="2"/>
  <c r="AI56" i="2"/>
  <c r="AH56" i="2"/>
  <c r="AG56" i="2"/>
  <c r="AF56" i="2"/>
  <c r="AE56" i="2"/>
  <c r="AD56" i="2"/>
  <c r="AC56" i="2"/>
  <c r="AK54" i="2"/>
  <c r="AJ54" i="2"/>
  <c r="AI54" i="2"/>
  <c r="AH54" i="2"/>
  <c r="AG54" i="2"/>
  <c r="AF54" i="2"/>
  <c r="AE54" i="2"/>
  <c r="AD54" i="2"/>
  <c r="AC54" i="2"/>
  <c r="AK53" i="2"/>
  <c r="AJ53" i="2"/>
  <c r="AI53" i="2"/>
  <c r="AH53" i="2"/>
  <c r="AG53" i="2"/>
  <c r="AF53" i="2"/>
  <c r="AE53" i="2"/>
  <c r="AD53" i="2"/>
  <c r="AC53" i="2"/>
  <c r="AK52" i="2"/>
  <c r="AJ52" i="2"/>
  <c r="AI52" i="2"/>
  <c r="AH52" i="2"/>
  <c r="AG52" i="2"/>
  <c r="AF52" i="2"/>
  <c r="AE52" i="2"/>
  <c r="AD52" i="2"/>
  <c r="AC52" i="2"/>
  <c r="AK51" i="2"/>
  <c r="AJ51" i="2"/>
  <c r="AI51" i="2"/>
  <c r="AH51" i="2"/>
  <c r="AG51" i="2"/>
  <c r="AF51" i="2"/>
  <c r="AE51" i="2"/>
  <c r="AD51" i="2"/>
  <c r="AC51" i="2"/>
  <c r="AK50" i="2"/>
  <c r="AJ50" i="2"/>
  <c r="AI50" i="2"/>
  <c r="AH50" i="2"/>
  <c r="AG50" i="2"/>
  <c r="AF50" i="2"/>
  <c r="AE50" i="2"/>
  <c r="AD50" i="2"/>
  <c r="AC50" i="2"/>
  <c r="AK49" i="2"/>
  <c r="AJ49" i="2"/>
  <c r="AI49" i="2"/>
  <c r="AH49" i="2"/>
  <c r="AG49" i="2"/>
  <c r="AF49" i="2"/>
  <c r="AE49" i="2"/>
  <c r="AD49" i="2"/>
  <c r="AC49" i="2"/>
  <c r="AK48" i="2"/>
  <c r="AJ48" i="2"/>
  <c r="AI48" i="2"/>
  <c r="AH48" i="2"/>
  <c r="AG48" i="2"/>
  <c r="AF48" i="2"/>
  <c r="AE48" i="2"/>
  <c r="AD48" i="2"/>
  <c r="AC48" i="2"/>
  <c r="AK46" i="2"/>
  <c r="AJ46" i="2"/>
  <c r="AI46" i="2"/>
  <c r="AH46" i="2"/>
  <c r="AG46" i="2"/>
  <c r="AF46" i="2"/>
  <c r="AE46" i="2"/>
  <c r="AD46" i="2"/>
  <c r="AC46" i="2"/>
  <c r="AK45" i="2"/>
  <c r="AJ45" i="2"/>
  <c r="AI45" i="2"/>
  <c r="AH45" i="2"/>
  <c r="AG45" i="2"/>
  <c r="AF45" i="2"/>
  <c r="AE45" i="2"/>
  <c r="AD45" i="2"/>
  <c r="AC45" i="2"/>
  <c r="AK44" i="2"/>
  <c r="AJ44" i="2"/>
  <c r="AI44" i="2"/>
  <c r="AH44" i="2"/>
  <c r="AG44" i="2"/>
  <c r="AF44" i="2"/>
  <c r="AE44" i="2"/>
  <c r="AD44" i="2"/>
  <c r="AC44" i="2"/>
  <c r="AK43" i="2"/>
  <c r="AJ43" i="2"/>
  <c r="AI43" i="2"/>
  <c r="AH43" i="2"/>
  <c r="AG43" i="2"/>
  <c r="AF43" i="2"/>
  <c r="AE43" i="2"/>
  <c r="AD43" i="2"/>
  <c r="AC43" i="2"/>
  <c r="AK42" i="2"/>
  <c r="AJ42" i="2"/>
  <c r="AI42" i="2"/>
  <c r="AH42" i="2"/>
  <c r="AG42" i="2"/>
  <c r="AF42" i="2"/>
  <c r="AE42" i="2"/>
  <c r="AD42" i="2"/>
  <c r="AC42" i="2"/>
  <c r="AK41" i="2"/>
  <c r="AJ41" i="2"/>
  <c r="AI41" i="2"/>
  <c r="AH41" i="2"/>
  <c r="AG41" i="2"/>
  <c r="AF41" i="2"/>
  <c r="AE41" i="2"/>
  <c r="AD41" i="2"/>
  <c r="AC41" i="2"/>
  <c r="AK40" i="2"/>
  <c r="AJ40" i="2"/>
  <c r="AI40" i="2"/>
  <c r="AH40" i="2"/>
  <c r="AG40" i="2"/>
  <c r="AF40" i="2"/>
  <c r="AE40" i="2"/>
  <c r="AD40" i="2"/>
  <c r="AC40" i="2"/>
  <c r="AK38" i="2"/>
  <c r="AJ38" i="2"/>
  <c r="AI38" i="2"/>
  <c r="AH38" i="2"/>
  <c r="AG38" i="2"/>
  <c r="AF38" i="2"/>
  <c r="AE38" i="2"/>
  <c r="AD38" i="2"/>
  <c r="AC38" i="2"/>
  <c r="AK37" i="2"/>
  <c r="AJ37" i="2"/>
  <c r="AI37" i="2"/>
  <c r="AH37" i="2"/>
  <c r="AG37" i="2"/>
  <c r="AF37" i="2"/>
  <c r="AE37" i="2"/>
  <c r="AD37" i="2"/>
  <c r="AC37" i="2"/>
  <c r="AK36" i="2"/>
  <c r="AJ36" i="2"/>
  <c r="AI36" i="2"/>
  <c r="AH36" i="2"/>
  <c r="AG36" i="2"/>
  <c r="AF36" i="2"/>
  <c r="AE36" i="2"/>
  <c r="AD36" i="2"/>
  <c r="AC36" i="2"/>
  <c r="AK35" i="2"/>
  <c r="AJ35" i="2"/>
  <c r="AI35" i="2"/>
  <c r="AH35" i="2"/>
  <c r="AG35" i="2"/>
  <c r="AF35" i="2"/>
  <c r="AE35" i="2"/>
  <c r="AD35" i="2"/>
  <c r="AC35" i="2"/>
  <c r="AK34" i="2"/>
  <c r="AJ34" i="2"/>
  <c r="AI34" i="2"/>
  <c r="AH34" i="2"/>
  <c r="AG34" i="2"/>
  <c r="AF34" i="2"/>
  <c r="AE34" i="2"/>
  <c r="AD34" i="2"/>
  <c r="AC34" i="2"/>
  <c r="AK33" i="2"/>
  <c r="AJ33" i="2"/>
  <c r="AI33" i="2"/>
  <c r="AH33" i="2"/>
  <c r="AG33" i="2"/>
  <c r="AF33" i="2"/>
  <c r="AE33" i="2"/>
  <c r="AD33" i="2"/>
  <c r="AC33" i="2"/>
  <c r="AK31" i="2"/>
  <c r="AJ31" i="2"/>
  <c r="AI31" i="2"/>
  <c r="AH31" i="2"/>
  <c r="AG31" i="2"/>
  <c r="AF31" i="2"/>
  <c r="AE31" i="2"/>
  <c r="AD31" i="2"/>
  <c r="AC31" i="2"/>
  <c r="AK30" i="2"/>
  <c r="AJ30" i="2"/>
  <c r="AI30" i="2"/>
  <c r="AH30" i="2"/>
  <c r="AG30" i="2"/>
  <c r="AF30" i="2"/>
  <c r="AE30" i="2"/>
  <c r="AD30" i="2"/>
  <c r="AC30" i="2"/>
  <c r="AK29" i="2"/>
  <c r="AJ29" i="2"/>
  <c r="AI29" i="2"/>
  <c r="AH29" i="2"/>
  <c r="AG29" i="2"/>
  <c r="AF29" i="2"/>
  <c r="AE29" i="2"/>
  <c r="AD29" i="2"/>
  <c r="AC29" i="2"/>
  <c r="AK28" i="2"/>
  <c r="AJ28" i="2"/>
  <c r="AI28" i="2"/>
  <c r="AH28" i="2"/>
  <c r="AG28" i="2"/>
  <c r="AF28" i="2"/>
  <c r="AE28" i="2"/>
  <c r="AD28" i="2"/>
  <c r="AC28" i="2"/>
  <c r="AK27" i="2"/>
  <c r="AJ27" i="2"/>
  <c r="AI27" i="2"/>
  <c r="AH27" i="2"/>
  <c r="AG27" i="2"/>
  <c r="AF27" i="2"/>
  <c r="AE27" i="2"/>
  <c r="AD27" i="2"/>
  <c r="AC27" i="2"/>
  <c r="AK26" i="2"/>
  <c r="AJ26" i="2"/>
  <c r="AI26" i="2"/>
  <c r="AH26" i="2"/>
  <c r="AG26" i="2"/>
  <c r="AF26" i="2"/>
  <c r="AE26" i="2"/>
  <c r="AD26" i="2"/>
  <c r="AC26" i="2"/>
  <c r="AK25" i="2"/>
  <c r="AJ25" i="2"/>
  <c r="AI25" i="2"/>
  <c r="AH25" i="2"/>
  <c r="AG25" i="2"/>
  <c r="AF25" i="2"/>
  <c r="AE25" i="2"/>
  <c r="AD25" i="2"/>
  <c r="AC25" i="2"/>
  <c r="AK24" i="2"/>
  <c r="AJ24" i="2"/>
  <c r="AI24" i="2"/>
  <c r="AH24" i="2"/>
  <c r="AG24" i="2"/>
  <c r="AF24" i="2"/>
  <c r="AE24" i="2"/>
  <c r="AD24" i="2"/>
  <c r="AC24" i="2"/>
  <c r="AK22" i="2"/>
  <c r="AJ22" i="2"/>
  <c r="AI22" i="2"/>
  <c r="AH22" i="2"/>
  <c r="AG22" i="2"/>
  <c r="AF22" i="2"/>
  <c r="AE22" i="2"/>
  <c r="AD22" i="2"/>
  <c r="AC22" i="2"/>
  <c r="AK21" i="2"/>
  <c r="AJ21" i="2"/>
  <c r="AI21" i="2"/>
  <c r="AH21" i="2"/>
  <c r="AG21" i="2"/>
  <c r="AF21" i="2"/>
  <c r="AE21" i="2"/>
  <c r="AD21" i="2"/>
  <c r="AC21" i="2"/>
  <c r="AK20" i="2"/>
  <c r="AJ20" i="2"/>
  <c r="AI20" i="2"/>
  <c r="AH20" i="2"/>
  <c r="AG20" i="2"/>
  <c r="AF20" i="2"/>
  <c r="AE20" i="2"/>
  <c r="AD20" i="2"/>
  <c r="AC20" i="2"/>
  <c r="AK19" i="2"/>
  <c r="AJ19" i="2"/>
  <c r="AI19" i="2"/>
  <c r="AH19" i="2"/>
  <c r="AG19" i="2"/>
  <c r="AF19" i="2"/>
  <c r="AE19" i="2"/>
  <c r="AD19" i="2"/>
  <c r="AC19" i="2"/>
  <c r="AK18" i="2"/>
  <c r="AJ18" i="2"/>
  <c r="AI18" i="2"/>
  <c r="AH18" i="2"/>
  <c r="AG18" i="2"/>
  <c r="AF18" i="2"/>
  <c r="AE18" i="2"/>
  <c r="AD18" i="2"/>
  <c r="AC18" i="2"/>
  <c r="AK17" i="2"/>
  <c r="AJ17" i="2"/>
  <c r="AI17" i="2"/>
  <c r="AH17" i="2"/>
  <c r="AG17" i="2"/>
  <c r="AF17" i="2"/>
  <c r="AE17" i="2"/>
  <c r="AD17" i="2"/>
  <c r="AC17" i="2"/>
  <c r="AK16" i="2"/>
  <c r="AJ16" i="2"/>
  <c r="AI16" i="2"/>
  <c r="AH16" i="2"/>
  <c r="AG16" i="2"/>
  <c r="AF16" i="2"/>
  <c r="AE16" i="2"/>
  <c r="AD16" i="2"/>
  <c r="AC16" i="2"/>
  <c r="AK15" i="2"/>
  <c r="AJ15" i="2"/>
  <c r="AI15" i="2"/>
  <c r="AH15" i="2"/>
  <c r="AG15" i="2"/>
  <c r="AF15" i="2"/>
  <c r="AE15" i="2"/>
  <c r="AD15" i="2"/>
  <c r="AC15" i="2"/>
  <c r="AK14" i="2"/>
  <c r="AJ14" i="2"/>
  <c r="AI14" i="2"/>
  <c r="AH14" i="2"/>
  <c r="AG14" i="2"/>
  <c r="AF14" i="2"/>
  <c r="AE14" i="2"/>
  <c r="AD14" i="2"/>
  <c r="AC14" i="2"/>
  <c r="AK13" i="2"/>
  <c r="AJ13" i="2"/>
  <c r="AI13" i="2"/>
  <c r="AH13" i="2"/>
  <c r="AG13" i="2"/>
  <c r="AF13" i="2"/>
  <c r="AE13" i="2"/>
  <c r="AD13" i="2"/>
  <c r="AC13" i="2"/>
  <c r="AK12" i="2"/>
  <c r="AJ12" i="2"/>
  <c r="AI12" i="2"/>
  <c r="AH12" i="2"/>
  <c r="AG12" i="2"/>
  <c r="AF12" i="2"/>
  <c r="AE12" i="2"/>
  <c r="AD12" i="2"/>
  <c r="AC12" i="2"/>
  <c r="AK11" i="2"/>
  <c r="AJ11" i="2"/>
  <c r="AI11" i="2"/>
  <c r="AH11" i="2"/>
  <c r="AG11" i="2"/>
  <c r="AF11" i="2"/>
  <c r="AE11" i="2"/>
  <c r="AD11" i="2"/>
  <c r="AC11" i="2"/>
  <c r="AK10" i="2"/>
  <c r="AJ10" i="2"/>
  <c r="AI10" i="2"/>
  <c r="AH10" i="2"/>
  <c r="AG10" i="2"/>
  <c r="AF10" i="2"/>
  <c r="AE10" i="2"/>
  <c r="AD10" i="2"/>
  <c r="AC10" i="2"/>
  <c r="AK9" i="2"/>
  <c r="AJ9" i="2"/>
  <c r="AI9" i="2"/>
  <c r="AH9" i="2"/>
  <c r="AG9" i="2"/>
  <c r="AF9" i="2"/>
  <c r="AE9" i="2"/>
  <c r="AD9" i="2"/>
  <c r="AC9" i="2"/>
  <c r="AK8" i="2"/>
  <c r="AJ8" i="2"/>
  <c r="AI8" i="2"/>
  <c r="AH8" i="2"/>
  <c r="AG8" i="2"/>
  <c r="AF8" i="2"/>
  <c r="AE8" i="2"/>
  <c r="AD8" i="2"/>
  <c r="AC8" i="2"/>
  <c r="AK7" i="2"/>
  <c r="AJ7" i="2"/>
  <c r="AI7" i="2"/>
  <c r="AH7" i="2"/>
  <c r="AG7" i="2"/>
  <c r="AF7" i="2"/>
  <c r="AE7" i="2"/>
  <c r="AD7" i="2"/>
  <c r="AC7" i="2"/>
  <c r="AK5" i="2"/>
  <c r="AK218" i="2" s="1"/>
  <c r="AJ5" i="2"/>
  <c r="AJ218" i="2" s="1"/>
  <c r="AI5" i="2"/>
  <c r="AI218" i="2" s="1"/>
  <c r="AH5" i="2"/>
  <c r="AH218" i="2" s="1"/>
  <c r="AG5" i="2"/>
  <c r="AG218" i="2" s="1"/>
  <c r="AF5" i="2"/>
  <c r="AF218" i="2" s="1"/>
  <c r="AE5" i="2"/>
  <c r="AE218" i="2" s="1"/>
  <c r="AD5" i="2"/>
  <c r="AD218" i="2" s="1"/>
  <c r="AC5" i="2"/>
  <c r="AC218" i="2" s="1"/>
</calcChain>
</file>

<file path=xl/sharedStrings.xml><?xml version="1.0" encoding="utf-8"?>
<sst xmlns="http://schemas.openxmlformats.org/spreadsheetml/2006/main" count="1134" uniqueCount="503">
  <si>
    <t>Lp.</t>
  </si>
  <si>
    <t>Kierunek studiów</t>
  </si>
  <si>
    <t>UMCS</t>
  </si>
  <si>
    <t>KUL</t>
  </si>
  <si>
    <t>Pollub</t>
  </si>
  <si>
    <t>UP Lublin</t>
  </si>
  <si>
    <t>UMLub</t>
  </si>
  <si>
    <t>WSEI</t>
  </si>
  <si>
    <t>AWP</t>
  </si>
  <si>
    <t>WSPA</t>
  </si>
  <si>
    <t>ANSiM</t>
  </si>
  <si>
    <t>I stopień</t>
  </si>
  <si>
    <t>II stopień</t>
  </si>
  <si>
    <t>jednolite magisterskie</t>
  </si>
  <si>
    <t>1.</t>
  </si>
  <si>
    <t>Agriculture ENG</t>
  </si>
  <si>
    <t>S</t>
  </si>
  <si>
    <t>2.</t>
  </si>
  <si>
    <t>Animal Science and Dairy Production ENG</t>
  </si>
  <si>
    <t>3.</t>
  </si>
  <si>
    <t>Applied Antropology ENG</t>
  </si>
  <si>
    <t>4.</t>
  </si>
  <si>
    <t>Architecture ENG</t>
  </si>
  <si>
    <t>5.</t>
  </si>
  <si>
    <t>Beauty science ENG</t>
  </si>
  <si>
    <t>6.</t>
  </si>
  <si>
    <t>Bioanalytical Technologies ENG</t>
  </si>
  <si>
    <t>7.</t>
  </si>
  <si>
    <t>Biology ENG</t>
  </si>
  <si>
    <t>8.</t>
  </si>
  <si>
    <t>Biotechnology ENG</t>
  </si>
  <si>
    <t>9.</t>
  </si>
  <si>
    <t>Business Analytics and Data Science ENG</t>
  </si>
  <si>
    <t>10.</t>
  </si>
  <si>
    <t>Chemistry ENG</t>
  </si>
  <si>
    <t>11.</t>
  </si>
  <si>
    <t>Clinical Nutrition and Dietetics ENG</t>
  </si>
  <si>
    <t>12.</t>
  </si>
  <si>
    <t>Computer Science ENG</t>
  </si>
  <si>
    <t>13.</t>
  </si>
  <si>
    <t>Dentistry ENG</t>
  </si>
  <si>
    <t>14.</t>
  </si>
  <si>
    <t>European Union Law ENG</t>
  </si>
  <si>
    <t>15.</t>
  </si>
  <si>
    <t>European Studies ENG</t>
  </si>
  <si>
    <t>16.</t>
  </si>
  <si>
    <t>Equine Management and Care ENG</t>
  </si>
  <si>
    <t>17.</t>
  </si>
  <si>
    <t>Finance and Accounting ENG</t>
  </si>
  <si>
    <t>18.</t>
  </si>
  <si>
    <t>Food Technology and Human Nutrition ENG</t>
  </si>
  <si>
    <t>19.</t>
  </si>
  <si>
    <t>Graphic Arts ENG</t>
  </si>
  <si>
    <t>20.</t>
  </si>
  <si>
    <t>Green Urban Planning ENG</t>
  </si>
  <si>
    <t>21.</t>
  </si>
  <si>
    <t>Informatics ENG</t>
  </si>
  <si>
    <t>22.</t>
  </si>
  <si>
    <t>Innovation and Entrepreneurship ENG</t>
  </si>
  <si>
    <t>23.</t>
  </si>
  <si>
    <t>Intercultural Communication in education and the workplace ENG</t>
  </si>
  <si>
    <t>24.</t>
  </si>
  <si>
    <t>Interior Design ENG</t>
  </si>
  <si>
    <t>25.</t>
  </si>
  <si>
    <t>International business management ENG</t>
  </si>
  <si>
    <t>26.</t>
  </si>
  <si>
    <t>International Political Communications ENG</t>
  </si>
  <si>
    <t>27.</t>
  </si>
  <si>
    <t>International relations ENG</t>
  </si>
  <si>
    <t>28.</t>
  </si>
  <si>
    <t>International tourism ENG</t>
  </si>
  <si>
    <t>29.</t>
  </si>
  <si>
    <t>IT Cyber Security ENG</t>
  </si>
  <si>
    <t>30.</t>
  </si>
  <si>
    <t>Italian studies</t>
  </si>
  <si>
    <t>SN</t>
  </si>
  <si>
    <t>31.</t>
  </si>
  <si>
    <t>Journalism and social communication ENG</t>
  </si>
  <si>
    <t>32.</t>
  </si>
  <si>
    <t>Management ENG</t>
  </si>
  <si>
    <t>33.</t>
  </si>
  <si>
    <t>Management and Production Engineering ENG</t>
  </si>
  <si>
    <t>34.</t>
  </si>
  <si>
    <t>Media and jurnalism ENG</t>
  </si>
  <si>
    <t>35.</t>
  </si>
  <si>
    <t>Medicine ENG</t>
  </si>
  <si>
    <t>36.</t>
  </si>
  <si>
    <t>Midwifery ENG</t>
  </si>
  <si>
    <t>37.</t>
  </si>
  <si>
    <t>Nursing ENG</t>
  </si>
  <si>
    <t>38.</t>
  </si>
  <si>
    <t>Philosophy ENG</t>
  </si>
  <si>
    <t>39.</t>
  </si>
  <si>
    <t>Physiotherapy ENG</t>
  </si>
  <si>
    <t>40.</t>
  </si>
  <si>
    <t>Plant Protection and Phytosanitary Control ENG</t>
  </si>
  <si>
    <t>41.</t>
  </si>
  <si>
    <t>Public History in International Relations ENG</t>
  </si>
  <si>
    <t>42.</t>
  </si>
  <si>
    <t>roman studies</t>
  </si>
  <si>
    <t>43.</t>
  </si>
  <si>
    <t>Sociology ENG</t>
  </si>
  <si>
    <t>44.</t>
  </si>
  <si>
    <t>Software Development and Web Services ENG</t>
  </si>
  <si>
    <t>45.</t>
  </si>
  <si>
    <r>
      <rPr>
        <sz val="8"/>
        <rFont val="Calibri"/>
        <family val="2"/>
        <charset val="238"/>
      </rPr>
      <t xml:space="preserve">Sustainability management </t>
    </r>
    <r>
      <rPr>
        <b/>
        <sz val="8"/>
        <rFont val="Calibri"/>
        <family val="2"/>
        <charset val="238"/>
      </rPr>
      <t>(Nowość) ENG</t>
    </r>
  </si>
  <si>
    <t>46.</t>
  </si>
  <si>
    <t>Technical physics ENG</t>
  </si>
  <si>
    <t>47.</t>
  </si>
  <si>
    <t>Theological Studies ENG</t>
  </si>
  <si>
    <t>48.</t>
  </si>
  <si>
    <t>Tourism and hospitality management ENG</t>
  </si>
  <si>
    <t>49.</t>
  </si>
  <si>
    <t>Tourism management ENG</t>
  </si>
  <si>
    <t>50.</t>
  </si>
  <si>
    <t>Transport  ENG</t>
  </si>
  <si>
    <t>51.</t>
  </si>
  <si>
    <t>Veterinary Medicine ENG</t>
  </si>
  <si>
    <t>Ogółem</t>
  </si>
  <si>
    <t>w tym stacjonarne</t>
  </si>
  <si>
    <t>w tym niestacjonarne</t>
  </si>
  <si>
    <t>Administracja</t>
  </si>
  <si>
    <t>Administracja i zarządzanie publiczne</t>
  </si>
  <si>
    <t xml:space="preserve">Administracja publiczna </t>
  </si>
  <si>
    <t>Agrobiznes</t>
  </si>
  <si>
    <t>Agroleśnictwo</t>
  </si>
  <si>
    <t>Aktywność fizyczna i agroturystyka kwalifikowana</t>
  </si>
  <si>
    <t xml:space="preserve">Analityka gospodarcza </t>
  </si>
  <si>
    <t>Analityka medyczna</t>
  </si>
  <si>
    <t>Analityka środowiskowa i przemysłowa</t>
  </si>
  <si>
    <t>Analityka weterynaryjna</t>
  </si>
  <si>
    <t>Anglistyka</t>
  </si>
  <si>
    <t xml:space="preserve">Animacja kultury </t>
  </si>
  <si>
    <t>Animaloterapia</t>
  </si>
  <si>
    <t xml:space="preserve">Archeologia </t>
  </si>
  <si>
    <t>Architektura</t>
  </si>
  <si>
    <t xml:space="preserve">Architektura informacji </t>
  </si>
  <si>
    <t>Architektura krajobrazu</t>
  </si>
  <si>
    <t xml:space="preserve">Archiwistyka i nowoczesne zarządzanie zapisami informacyjnymi </t>
  </si>
  <si>
    <t>Archiwistyka i Elektroniczne Zarządzanie Dokumentacją</t>
  </si>
  <si>
    <t>s</t>
  </si>
  <si>
    <t>Behawiorystyka zwierząt</t>
  </si>
  <si>
    <t>Bezpieczeństwo i certyfikacja żywności</t>
  </si>
  <si>
    <t>Bezpieczeństwo i higiena pracy</t>
  </si>
  <si>
    <t>Bezpieczeństwo narodowe</t>
  </si>
  <si>
    <r>
      <rPr>
        <sz val="8"/>
        <color rgb="FF000000"/>
        <rFont val="Calibri"/>
        <family val="2"/>
        <charset val="238"/>
      </rPr>
      <t xml:space="preserve">Bezpieczeństwo radiacyjne </t>
    </r>
    <r>
      <rPr>
        <b/>
        <sz val="8"/>
        <color rgb="FF000000"/>
        <rFont val="Calibri"/>
        <family val="2"/>
        <charset val="238"/>
      </rPr>
      <t>(Nowość)</t>
    </r>
  </si>
  <si>
    <t>Bezpieczeństwo wewnętrzne</t>
  </si>
  <si>
    <t>Biobezpieczeństwo i zarządzanie kryzysowe</t>
  </si>
  <si>
    <t>Bioinżynieria</t>
  </si>
  <si>
    <t>Bioinformatyka w biogospodarce</t>
  </si>
  <si>
    <t>Biokosmetologia</t>
  </si>
  <si>
    <t xml:space="preserve">Biologia </t>
  </si>
  <si>
    <t>Biomedycyna</t>
  </si>
  <si>
    <t>Biotechnologia</t>
  </si>
  <si>
    <t>Budownictwo</t>
  </si>
  <si>
    <t xml:space="preserve">Chemia </t>
  </si>
  <si>
    <t>Coaching i doradztwo kariery</t>
  </si>
  <si>
    <t>Diagnostyka ekoprzestępczości</t>
  </si>
  <si>
    <t>Dietetyka</t>
  </si>
  <si>
    <t>Doradztwo kariery i doradztwo personalne</t>
  </si>
  <si>
    <t>Doradztwo ogrodnicze</t>
  </si>
  <si>
    <t>Doradztwo w obszarach wiejskich</t>
  </si>
  <si>
    <t>Dziennikarstwo i komunikacja społeczna</t>
  </si>
  <si>
    <t>E-edytorstwo i techniki redakcyjne</t>
  </si>
  <si>
    <t>E-biznes: e-marketing &amp; e-commerce</t>
  </si>
  <si>
    <t>Edytorstwo</t>
  </si>
  <si>
    <t xml:space="preserve">Edukacja artystyczna w zakresie sztuk plastycznych </t>
  </si>
  <si>
    <t xml:space="preserve">Edukacja artystyczna w zakresie sztuki muzycznej </t>
  </si>
  <si>
    <t>Edukacja techniczno-informatyczna</t>
  </si>
  <si>
    <t>Ekobiznes</t>
  </si>
  <si>
    <t>N</t>
  </si>
  <si>
    <t>Ekoenergetyka</t>
  </si>
  <si>
    <t>Ekologia miasta</t>
  </si>
  <si>
    <t>Ekologia integralna</t>
  </si>
  <si>
    <t>52.</t>
  </si>
  <si>
    <t xml:space="preserve">Ekonomia </t>
  </si>
  <si>
    <t>53.</t>
  </si>
  <si>
    <t>Elektrotechnika</t>
  </si>
  <si>
    <t>54.</t>
  </si>
  <si>
    <t>Elektroradiologia</t>
  </si>
  <si>
    <t>55.</t>
  </si>
  <si>
    <t>Enologia i cydrownictwo</t>
  </si>
  <si>
    <t>56.</t>
  </si>
  <si>
    <t>Energetyka</t>
  </si>
  <si>
    <t>57.</t>
  </si>
  <si>
    <t xml:space="preserve">Europeistyka </t>
  </si>
  <si>
    <t>58.</t>
  </si>
  <si>
    <t>Farmacja</t>
  </si>
  <si>
    <t>59.</t>
  </si>
  <si>
    <t>Filologia angielska</t>
  </si>
  <si>
    <t>60.</t>
  </si>
  <si>
    <t>Filologia klasyczna</t>
  </si>
  <si>
    <t>61.</t>
  </si>
  <si>
    <t>Filologia niderlandzka</t>
  </si>
  <si>
    <t>62.</t>
  </si>
  <si>
    <t>Filologia germańska</t>
  </si>
  <si>
    <t>63.</t>
  </si>
  <si>
    <t>Filologia romańska</t>
  </si>
  <si>
    <t>64.</t>
  </si>
  <si>
    <t xml:space="preserve">Filologia polska </t>
  </si>
  <si>
    <t>65.</t>
  </si>
  <si>
    <t xml:space="preserve">Filozofia </t>
  </si>
  <si>
    <t>66.</t>
  </si>
  <si>
    <t xml:space="preserve">Finanse i rachunkowość </t>
  </si>
  <si>
    <t>67.</t>
  </si>
  <si>
    <t>Fizjoterapia</t>
  </si>
  <si>
    <t>68.</t>
  </si>
  <si>
    <t>Fizyka</t>
  </si>
  <si>
    <t>69.</t>
  </si>
  <si>
    <t xml:space="preserve">Fizyka techniczna </t>
  </si>
  <si>
    <t>70.</t>
  </si>
  <si>
    <t>Gastronomia i sztuka kulinarna</t>
  </si>
  <si>
    <t>71.</t>
  </si>
  <si>
    <r>
      <rPr>
        <sz val="8"/>
        <color rgb="FF000000"/>
        <rFont val="Calibri"/>
        <family val="2"/>
        <charset val="238"/>
      </rPr>
      <t>Geoarcheologia</t>
    </r>
    <r>
      <rPr>
        <b/>
        <sz val="8"/>
        <color rgb="FF000000"/>
        <rFont val="Calibri"/>
        <family val="2"/>
        <charset val="238"/>
      </rPr>
      <t xml:space="preserve"> (Nowość)</t>
    </r>
  </si>
  <si>
    <t>72.</t>
  </si>
  <si>
    <t>Geodezja i kartografia</t>
  </si>
  <si>
    <t>73.</t>
  </si>
  <si>
    <t xml:space="preserve">Geografia </t>
  </si>
  <si>
    <t>74.</t>
  </si>
  <si>
    <t xml:space="preserve">Geografia wojskowa i zarządzanie kryzysowe </t>
  </si>
  <si>
    <t>75.</t>
  </si>
  <si>
    <t>Geoinformatyka</t>
  </si>
  <si>
    <t>76.</t>
  </si>
  <si>
    <r>
      <rPr>
        <sz val="8"/>
        <color rgb="FF000000"/>
        <rFont val="Calibri"/>
        <family val="2"/>
        <charset val="238"/>
      </rPr>
      <t xml:space="preserve">Geowizualizacja historyczna i archeologiczna </t>
    </r>
    <r>
      <rPr>
        <b/>
        <sz val="8"/>
        <color rgb="FF000000"/>
        <rFont val="Calibri"/>
        <family val="2"/>
        <charset val="238"/>
      </rPr>
      <t>(Nowość)</t>
    </r>
  </si>
  <si>
    <t>77.</t>
  </si>
  <si>
    <t xml:space="preserve">Germanistyka </t>
  </si>
  <si>
    <t>78.</t>
  </si>
  <si>
    <t>Gospodarka obiegu zamkniętego</t>
  </si>
  <si>
    <t>79.</t>
  </si>
  <si>
    <t xml:space="preserve">Gospodarka przestrzenna </t>
  </si>
  <si>
    <t>80.</t>
  </si>
  <si>
    <t xml:space="preserve">Grafika </t>
  </si>
  <si>
    <t>81.</t>
  </si>
  <si>
    <t>Higiena stomatologiczna</t>
  </si>
  <si>
    <t>82.</t>
  </si>
  <si>
    <t>Hipologia i jeździectwo</t>
  </si>
  <si>
    <t>83.</t>
  </si>
  <si>
    <t xml:space="preserve">Hispanistyka </t>
  </si>
  <si>
    <t>84.</t>
  </si>
  <si>
    <t xml:space="preserve">Historia </t>
  </si>
  <si>
    <t>85.</t>
  </si>
  <si>
    <t>Historia sztuki</t>
  </si>
  <si>
    <t>86.</t>
  </si>
  <si>
    <t>Humanistyka cyfrowa</t>
  </si>
  <si>
    <t>87.</t>
  </si>
  <si>
    <t xml:space="preserve">Informatyka </t>
  </si>
  <si>
    <t>88.</t>
  </si>
  <si>
    <t>Informatyka przemysłowa</t>
  </si>
  <si>
    <t>89.</t>
  </si>
  <si>
    <t>Inżynieria bezpieczeństwa</t>
  </si>
  <si>
    <t>90.</t>
  </si>
  <si>
    <t>Inżynieria biomedyczna</t>
  </si>
  <si>
    <t>91.</t>
  </si>
  <si>
    <t>Inżynieria chemiczna i procesowa</t>
  </si>
  <si>
    <t>92.</t>
  </si>
  <si>
    <t>Inżynieria ekologiczna</t>
  </si>
  <si>
    <t>93.</t>
  </si>
  <si>
    <t>Inżynieria i analiza danych</t>
  </si>
  <si>
    <t>94.</t>
  </si>
  <si>
    <t>Inżynieria logistyki</t>
  </si>
  <si>
    <t>95.</t>
  </si>
  <si>
    <t>Inżynieria materiałowa</t>
  </si>
  <si>
    <t>96.</t>
  </si>
  <si>
    <t>Inżynieria multimediów</t>
  </si>
  <si>
    <t>97.</t>
  </si>
  <si>
    <t xml:space="preserve">Inżynieria nowoczesnych materiałów </t>
  </si>
  <si>
    <t>98.</t>
  </si>
  <si>
    <t>Inżynieria odnawialnych źródeł energii</t>
  </si>
  <si>
    <t>99.</t>
  </si>
  <si>
    <r>
      <rPr>
        <sz val="8"/>
        <color rgb="FF000000"/>
        <rFont val="Calibri"/>
        <family val="2"/>
        <charset val="238"/>
      </rPr>
      <t xml:space="preserve">Inżynieria pojazdów </t>
    </r>
    <r>
      <rPr>
        <b/>
        <sz val="8"/>
        <color rgb="FF000000"/>
        <rFont val="Calibri"/>
        <family val="2"/>
        <charset val="238"/>
      </rPr>
      <t>(Nowość)</t>
    </r>
  </si>
  <si>
    <t>100.</t>
  </si>
  <si>
    <t>Inżynieria produkcji</t>
  </si>
  <si>
    <t>101.</t>
  </si>
  <si>
    <t>Inżynieria przemysłu spożywczego</t>
  </si>
  <si>
    <t>102.</t>
  </si>
  <si>
    <r>
      <rPr>
        <sz val="8"/>
        <color rgb="FF000000"/>
        <rFont val="Calibri"/>
        <family val="2"/>
        <charset val="238"/>
      </rPr>
      <t>Inżynieria recyklingu</t>
    </r>
    <r>
      <rPr>
        <b/>
        <sz val="8"/>
        <color rgb="FF000000"/>
        <rFont val="Calibri"/>
        <family val="2"/>
        <charset val="238"/>
      </rPr>
      <t xml:space="preserve"> (Nowość)</t>
    </r>
  </si>
  <si>
    <t>103.</t>
  </si>
  <si>
    <t>Inżyniera rolnicza i leśna</t>
  </si>
  <si>
    <t>104.</t>
  </si>
  <si>
    <t>Inżynieria druku 3D</t>
  </si>
  <si>
    <t>105.</t>
  </si>
  <si>
    <t>Inżynieria środowiska</t>
  </si>
  <si>
    <t>106.</t>
  </si>
  <si>
    <r>
      <rPr>
        <sz val="8"/>
        <color rgb="FF000000"/>
        <rFont val="Calibri"/>
        <family val="2"/>
        <charset val="238"/>
      </rPr>
      <t xml:space="preserve">inżynieria światłowodowa </t>
    </r>
    <r>
      <rPr>
        <b/>
        <sz val="8"/>
        <color rgb="FF000000"/>
        <rFont val="Calibri"/>
        <family val="2"/>
        <charset val="238"/>
      </rPr>
      <t>(Nowość)</t>
    </r>
  </si>
  <si>
    <t>107.</t>
  </si>
  <si>
    <t>Inżynierskie zastosowania informatyki w elektrotechnice</t>
  </si>
  <si>
    <t>108.</t>
  </si>
  <si>
    <t>Italianistyka</t>
  </si>
  <si>
    <t>109.</t>
  </si>
  <si>
    <t xml:space="preserve">Jazz i muzyka estradowa </t>
  </si>
  <si>
    <t>110.</t>
  </si>
  <si>
    <t xml:space="preserve">Kognitywistyka </t>
  </si>
  <si>
    <t>111.</t>
  </si>
  <si>
    <t>Kosmetologia</t>
  </si>
  <si>
    <t>112.</t>
  </si>
  <si>
    <t>Krajoznawstwo i turystyka kulturowa</t>
  </si>
  <si>
    <t>113.</t>
  </si>
  <si>
    <r>
      <rPr>
        <sz val="8"/>
        <color rgb="FF000000"/>
        <rFont val="Calibri"/>
        <family val="2"/>
        <charset val="238"/>
      </rPr>
      <t xml:space="preserve">Kreatywność i projektowanie społeczne </t>
    </r>
    <r>
      <rPr>
        <b/>
        <sz val="8"/>
        <color rgb="FF000000"/>
        <rFont val="Calibri"/>
        <family val="2"/>
        <charset val="238"/>
      </rPr>
      <t>(Nowość)</t>
    </r>
  </si>
  <si>
    <t>114.</t>
  </si>
  <si>
    <t>Kreatywność społeczna</t>
  </si>
  <si>
    <t>115.</t>
  </si>
  <si>
    <t>Kryminalistyka w biogospodarce</t>
  </si>
  <si>
    <t>116.</t>
  </si>
  <si>
    <t>Kryminologia</t>
  </si>
  <si>
    <t>117.</t>
  </si>
  <si>
    <t>Kulturoznawstwo</t>
  </si>
  <si>
    <t>118.</t>
  </si>
  <si>
    <t>Leśnictwo</t>
  </si>
  <si>
    <t>119.</t>
  </si>
  <si>
    <t>Lekarski</t>
  </si>
  <si>
    <t>120.</t>
  </si>
  <si>
    <t xml:space="preserve">Lekarsko-dentystyczny </t>
  </si>
  <si>
    <t>121.</t>
  </si>
  <si>
    <t xml:space="preserve">Lingwistyka stosowana </t>
  </si>
  <si>
    <t>122.</t>
  </si>
  <si>
    <t xml:space="preserve">Logistyka </t>
  </si>
  <si>
    <t>123.</t>
  </si>
  <si>
    <t xml:space="preserve">Logopedia z audiologią </t>
  </si>
  <si>
    <t>124.</t>
  </si>
  <si>
    <t xml:space="preserve">Malarstwo </t>
  </si>
  <si>
    <t>125.</t>
  </si>
  <si>
    <t>Marketing i komunikacja rynkowa</t>
  </si>
  <si>
    <t>126.</t>
  </si>
  <si>
    <t>Marketing i lobbing polityczny</t>
  </si>
  <si>
    <t>127.</t>
  </si>
  <si>
    <t xml:space="preserve">Matematyka </t>
  </si>
  <si>
    <t>128.</t>
  </si>
  <si>
    <t>Matematyka w finansach</t>
  </si>
  <si>
    <t>129.</t>
  </si>
  <si>
    <t>Mechanika i budowa maszyn</t>
  </si>
  <si>
    <t>130.</t>
  </si>
  <si>
    <t>Mechatronika</t>
  </si>
  <si>
    <t>131.</t>
  </si>
  <si>
    <t>Media i dziennikarstwo</t>
  </si>
  <si>
    <t>132.</t>
  </si>
  <si>
    <r>
      <rPr>
        <sz val="8"/>
        <color rgb="FF000000"/>
        <rFont val="Calibri"/>
        <family val="2"/>
        <charset val="238"/>
      </rPr>
      <t xml:space="preserve">Międzynarodowe stosunki gospodarcze </t>
    </r>
    <r>
      <rPr>
        <b/>
        <sz val="8"/>
        <color rgb="FF000000"/>
        <rFont val="Calibri"/>
        <family val="2"/>
        <charset val="238"/>
      </rPr>
      <t>(Nowość)</t>
    </r>
  </si>
  <si>
    <t>133.</t>
  </si>
  <si>
    <t>Międzyobszarowe Indywidualne Studia Humanistyczno-Społeczne</t>
  </si>
  <si>
    <t>134.</t>
  </si>
  <si>
    <r>
      <rPr>
        <sz val="8"/>
        <color rgb="FF000000"/>
        <rFont val="Calibri"/>
        <family val="2"/>
        <charset val="238"/>
      </rPr>
      <t xml:space="preserve">Migracje i mobilność </t>
    </r>
    <r>
      <rPr>
        <b/>
        <sz val="8"/>
        <color rgb="FF000000"/>
        <rFont val="Calibri"/>
        <family val="2"/>
        <charset val="238"/>
      </rPr>
      <t>(Nowość)</t>
    </r>
  </si>
  <si>
    <t>135.</t>
  </si>
  <si>
    <t>Muzykologia</t>
  </si>
  <si>
    <t>136.</t>
  </si>
  <si>
    <t>Nauczanie fizyki i informatyki</t>
  </si>
  <si>
    <t>137.</t>
  </si>
  <si>
    <t xml:space="preserve">Nauczanie matematyki i informatyki </t>
  </si>
  <si>
    <t>138.</t>
  </si>
  <si>
    <t>Nauki o rodzinie</t>
  </si>
  <si>
    <t>139.</t>
  </si>
  <si>
    <r>
      <rPr>
        <sz val="8"/>
        <color rgb="FF000000"/>
        <rFont val="Calibri"/>
        <family val="2"/>
        <charset val="238"/>
      </rPr>
      <t>Nowe media</t>
    </r>
    <r>
      <rPr>
        <b/>
        <sz val="8"/>
        <color rgb="FF000000"/>
        <rFont val="Calibri"/>
        <family val="2"/>
        <charset val="238"/>
      </rPr>
      <t xml:space="preserve"> (Nowość)</t>
    </r>
  </si>
  <si>
    <t>140.</t>
  </si>
  <si>
    <t>Ochrona roślin i kontrola fitosanitarna</t>
  </si>
  <si>
    <t>141.</t>
  </si>
  <si>
    <t>Ochrona środowiska</t>
  </si>
  <si>
    <t>142.</t>
  </si>
  <si>
    <t>Ogrodnictwo</t>
  </si>
  <si>
    <t>143.</t>
  </si>
  <si>
    <t xml:space="preserve">Pedagogika </t>
  </si>
  <si>
    <t>144.</t>
  </si>
  <si>
    <t xml:space="preserve">Pedagogika przedszkolna i wczesnoszkolna </t>
  </si>
  <si>
    <t>145.</t>
  </si>
  <si>
    <t xml:space="preserve">Pedagogika resocjalizacyjna </t>
  </si>
  <si>
    <t>146.</t>
  </si>
  <si>
    <t xml:space="preserve">Pedagogika specjalna </t>
  </si>
  <si>
    <t>147.</t>
  </si>
  <si>
    <t>Pielęgnacja zwierząt i animaloterapia</t>
  </si>
  <si>
    <t>148.</t>
  </si>
  <si>
    <t>Pielęgniarstwo</t>
  </si>
  <si>
    <t>SW</t>
  </si>
  <si>
    <t>149.</t>
  </si>
  <si>
    <t>Politologia</t>
  </si>
  <si>
    <t>150.</t>
  </si>
  <si>
    <t>Położnictwo</t>
  </si>
  <si>
    <t>151.</t>
  </si>
  <si>
    <t>Polsko-niemieckie studia kulturowe i translatorskie</t>
  </si>
  <si>
    <t>152.</t>
  </si>
  <si>
    <t xml:space="preserve">Portugalistyka </t>
  </si>
  <si>
    <t>153.</t>
  </si>
  <si>
    <t>Portugalistyka - studia portugalsko-brazylijskie</t>
  </si>
  <si>
    <t>154.</t>
  </si>
  <si>
    <t xml:space="preserve">Praca socjalna </t>
  </si>
  <si>
    <t>155.</t>
  </si>
  <si>
    <t>Praca socjalna i ekonomia społeczna</t>
  </si>
  <si>
    <t>156.</t>
  </si>
  <si>
    <t xml:space="preserve">Prawno-administracyjny </t>
  </si>
  <si>
    <t>157.</t>
  </si>
  <si>
    <t xml:space="preserve">Prawno-biznesowy </t>
  </si>
  <si>
    <t>158.</t>
  </si>
  <si>
    <t xml:space="preserve">Prawno-menedżerski </t>
  </si>
  <si>
    <t>159.</t>
  </si>
  <si>
    <t xml:space="preserve">Prawo </t>
  </si>
  <si>
    <t>160.</t>
  </si>
  <si>
    <t>Prawo kanoniczne</t>
  </si>
  <si>
    <t>161.</t>
  </si>
  <si>
    <t xml:space="preserve">Prawo międzynarodowe i prawo Unii Europejskiej </t>
  </si>
  <si>
    <t>162.</t>
  </si>
  <si>
    <t>Prawo w biznesie</t>
  </si>
  <si>
    <t>163.</t>
  </si>
  <si>
    <t>Przywództwo i retoryka(nowość)</t>
  </si>
  <si>
    <t>164.</t>
  </si>
  <si>
    <t>Produkcja medialna</t>
  </si>
  <si>
    <t>165.</t>
  </si>
  <si>
    <t>Produkty farmaceutyczne i Kosmetyczne</t>
  </si>
  <si>
    <t>166.</t>
  </si>
  <si>
    <t>Projektowanie wnętrz</t>
  </si>
  <si>
    <t>167.</t>
  </si>
  <si>
    <t>Psychologia</t>
  </si>
  <si>
    <t>168.</t>
  </si>
  <si>
    <t>Psychologia dla magistrów</t>
  </si>
  <si>
    <t>169.</t>
  </si>
  <si>
    <t xml:space="preserve">Public relations i zarządzanie informacją </t>
  </si>
  <si>
    <t>170.</t>
  </si>
  <si>
    <t xml:space="preserve">Rachunkowość i controlling </t>
  </si>
  <si>
    <t>171.</t>
  </si>
  <si>
    <t>Ratownictwo medyczne</t>
  </si>
  <si>
    <t>172.</t>
  </si>
  <si>
    <t>Retoryka stosowana</t>
  </si>
  <si>
    <t>173.</t>
  </si>
  <si>
    <t>Robotyzacja procesów wytwórczych</t>
  </si>
  <si>
    <t>174.</t>
  </si>
  <si>
    <t>Rolnictwo</t>
  </si>
  <si>
    <t>175.</t>
  </si>
  <si>
    <t>Romanistyka</t>
  </si>
  <si>
    <t>176.</t>
  </si>
  <si>
    <r>
      <rPr>
        <sz val="8"/>
        <color rgb="FF000000"/>
        <rFont val="Calibri"/>
        <family val="2"/>
        <charset val="238"/>
      </rPr>
      <t xml:space="preserve">Rozwój zasobów ludzkich </t>
    </r>
    <r>
      <rPr>
        <b/>
        <sz val="8"/>
        <color rgb="FF000000"/>
        <rFont val="Calibri"/>
        <family val="2"/>
        <charset val="238"/>
      </rPr>
      <t>(Nowość)</t>
    </r>
  </si>
  <si>
    <t>177.</t>
  </si>
  <si>
    <t>Rusycystyka</t>
  </si>
  <si>
    <t>178.</t>
  </si>
  <si>
    <t>Sinologia</t>
  </si>
  <si>
    <t>179.</t>
  </si>
  <si>
    <t>Socjologia</t>
  </si>
  <si>
    <t>180.</t>
  </si>
  <si>
    <t xml:space="preserve">Społeczeństwo informacyjne </t>
  </si>
  <si>
    <t>181.</t>
  </si>
  <si>
    <t xml:space="preserve">Stosunki międzynarodowe </t>
  </si>
  <si>
    <t>182.</t>
  </si>
  <si>
    <t>Strategiczne studia wschodnioeuropejskie</t>
  </si>
  <si>
    <t>183.</t>
  </si>
  <si>
    <t>Survival i animacja przyrodnicza</t>
  </si>
  <si>
    <t>184.</t>
  </si>
  <si>
    <t>Sztuczna inteligencja</t>
  </si>
  <si>
    <t>185.</t>
  </si>
  <si>
    <t>Sztuka ogrodowa i aranżacje roślinne</t>
  </si>
  <si>
    <t>186.</t>
  </si>
  <si>
    <t>Technologia biosurowców i biomateriałów</t>
  </si>
  <si>
    <t>187.</t>
  </si>
  <si>
    <t>Technika rolnicza i agrotronika</t>
  </si>
  <si>
    <t>188.</t>
  </si>
  <si>
    <t>Techniki dentystyczne</t>
  </si>
  <si>
    <t>189.</t>
  </si>
  <si>
    <t xml:space="preserve">Technologia żywności i żywienie człowieka </t>
  </si>
  <si>
    <t>190.</t>
  </si>
  <si>
    <t xml:space="preserve">Technologie cyfrowe w animacji kultury </t>
  </si>
  <si>
    <t>191.</t>
  </si>
  <si>
    <t>Teologia</t>
  </si>
  <si>
    <t>192.</t>
  </si>
  <si>
    <t>Terapia zajęciowa</t>
  </si>
  <si>
    <t>193.</t>
  </si>
  <si>
    <t>Terapia zajęciowa z rehabilitacją</t>
  </si>
  <si>
    <t>194.</t>
  </si>
  <si>
    <t>Transport</t>
  </si>
  <si>
    <t>195.</t>
  </si>
  <si>
    <t>Transport i logistyka</t>
  </si>
  <si>
    <t>196.</t>
  </si>
  <si>
    <t>Turystyka historyczna</t>
  </si>
  <si>
    <t>197.</t>
  </si>
  <si>
    <t>Turystyka i rekreacja</t>
  </si>
  <si>
    <t>198.</t>
  </si>
  <si>
    <t>Turystyka kulturowa</t>
  </si>
  <si>
    <t>199.</t>
  </si>
  <si>
    <t xml:space="preserve">Ukrainistyka </t>
  </si>
  <si>
    <t>200.</t>
  </si>
  <si>
    <t>Weterynaria</t>
  </si>
  <si>
    <t>201.</t>
  </si>
  <si>
    <t>Wschodniosłowiańskie studia translatoryczne(nowość)</t>
  </si>
  <si>
    <t>202.</t>
  </si>
  <si>
    <t>Wychowanie fizyczne</t>
  </si>
  <si>
    <t>203.</t>
  </si>
  <si>
    <t>Zarządzanie</t>
  </si>
  <si>
    <t>204.</t>
  </si>
  <si>
    <t>Zarządzanie bezpieczeństwem i jakością produkcji</t>
  </si>
  <si>
    <t>205.</t>
  </si>
  <si>
    <t xml:space="preserve">Zarządzanie i inżynieria produkcji </t>
  </si>
  <si>
    <t>206.</t>
  </si>
  <si>
    <t>Zarządzanie w biobiznesie</t>
  </si>
  <si>
    <t>207.</t>
  </si>
  <si>
    <t>Zarządzanie w politykach publicznych</t>
  </si>
  <si>
    <t>208.</t>
  </si>
  <si>
    <t>Zarządzanie w produkcji i przetwórstwie mleka</t>
  </si>
  <si>
    <t>209.</t>
  </si>
  <si>
    <t>Zdrowie publiczne</t>
  </si>
  <si>
    <t>210.</t>
  </si>
  <si>
    <t>Zielarstwo i fitoprodukty</t>
  </si>
  <si>
    <t>211.</t>
  </si>
  <si>
    <t>Zielona urbanistyka</t>
  </si>
  <si>
    <t>212.</t>
  </si>
  <si>
    <t>Zielone technologie</t>
  </si>
  <si>
    <t>213.</t>
  </si>
  <si>
    <t>Zootechnika</t>
  </si>
  <si>
    <t>214.</t>
  </si>
  <si>
    <t>Zrównoważony rozwój w gospodarce (nowość)</t>
  </si>
  <si>
    <t>Oferta uczelni lubelskich na rok akademicki 2025/2026 - kierunki polskojęzyczne</t>
  </si>
  <si>
    <t>Oferta uczelni lubelskich na rok akademicki 2025/2026 - studia anglojęzyczne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</si>
</sst>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1"/>
    </font>
    <font>
      <b/>
      <sz val="8"/>
      <name val="Calibri"/>
      <family val="2"/>
      <charset val="238"/>
    </font>
    <font>
      <b/>
      <u/>
      <sz val="11"/>
      <color rgb="FF0000FF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2F0D9"/>
        <bgColor rgb="FFF2F2F2"/>
      </patternFill>
    </fill>
    <fill>
      <patternFill patternType="solid">
        <fgColor rgb="FFC5E0B4"/>
        <bgColor rgb="FFD9D9D9"/>
      </patternFill>
    </fill>
    <fill>
      <patternFill patternType="solid">
        <fgColor rgb="FFA9D18E"/>
        <bgColor rgb="FFC5E0B4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2F0D9"/>
      </patternFill>
    </fill>
    <fill>
      <patternFill patternType="solid">
        <fgColor rgb="FFD9D9D9"/>
        <bgColor rgb="FFC5E0B4"/>
      </patternFill>
    </fill>
    <fill>
      <patternFill patternType="solid">
        <fgColor rgb="FFBFBFBF"/>
        <bgColor rgb="FFA9D18E"/>
      </patternFill>
    </fill>
    <fill>
      <patternFill patternType="solid">
        <fgColor rgb="FF92D050"/>
        <bgColor rgb="FFA9D18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4">
    <xf numFmtId="0" fontId="0" fillId="0" borderId="0" xfId="0"/>
    <xf numFmtId="0" fontId="0" fillId="7" borderId="7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 textRotation="90" wrapText="1"/>
    </xf>
    <xf numFmtId="0" fontId="2" fillId="4" borderId="6" xfId="0" applyFont="1" applyFill="1" applyBorder="1" applyAlignment="1" applyProtection="1">
      <alignment horizontal="center" vertical="center" textRotation="90" wrapText="1"/>
    </xf>
    <xf numFmtId="0" fontId="2" fillId="3" borderId="2" xfId="0" applyFont="1" applyFill="1" applyBorder="1" applyAlignment="1" applyProtection="1">
      <alignment horizontal="center" vertical="center" textRotation="90" wrapText="1"/>
    </xf>
    <xf numFmtId="0" fontId="2" fillId="2" borderId="5" xfId="0" applyFont="1" applyFill="1" applyBorder="1" applyAlignment="1" applyProtection="1">
      <alignment horizontal="center" vertical="center" textRotation="90" wrapText="1"/>
    </xf>
    <xf numFmtId="0" fontId="2" fillId="4" borderId="2" xfId="0" applyFont="1" applyFill="1" applyBorder="1" applyAlignment="1" applyProtection="1">
      <alignment horizontal="center" vertical="center" textRotation="90" wrapText="1"/>
    </xf>
    <xf numFmtId="0" fontId="2" fillId="3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1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5" fillId="5" borderId="7" xfId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5" fillId="5" borderId="2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 wrapText="1"/>
    </xf>
    <xf numFmtId="0" fontId="8" fillId="5" borderId="7" xfId="1" applyFont="1" applyFill="1" applyBorder="1" applyAlignment="1" applyProtection="1">
      <alignment horizontal="center" vertical="center" wrapText="1"/>
    </xf>
    <xf numFmtId="0" fontId="5" fillId="12" borderId="1" xfId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6" borderId="7" xfId="0" applyFill="1" applyBorder="1" applyAlignment="1" applyProtection="1"/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5" fillId="12" borderId="7" xfId="1" applyFont="1" applyFill="1" applyBorder="1" applyAlignment="1" applyProtection="1">
      <alignment horizontal="center" vertical="center" wrapText="1"/>
    </xf>
    <xf numFmtId="0" fontId="5" fillId="12" borderId="2" xfId="1" applyFont="1" applyFill="1" applyBorder="1" applyAlignment="1" applyProtection="1">
      <alignment horizontal="center" vertical="center" wrapText="1"/>
    </xf>
    <xf numFmtId="0" fontId="7" fillId="12" borderId="1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8" borderId="1" xfId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0" fontId="10" fillId="6" borderId="1" xfId="0" applyFont="1" applyFill="1" applyBorder="1" applyAlignment="1" applyProtection="1"/>
    <xf numFmtId="0" fontId="10" fillId="6" borderId="2" xfId="0" applyFont="1" applyFill="1" applyBorder="1" applyAlignment="1" applyProtection="1"/>
    <xf numFmtId="0" fontId="10" fillId="6" borderId="7" xfId="0" applyFont="1" applyFill="1" applyBorder="1" applyAlignment="1" applyProtection="1"/>
    <xf numFmtId="0" fontId="10" fillId="6" borderId="6" xfId="0" applyFont="1" applyFill="1" applyBorder="1" applyAlignment="1" applyProtection="1"/>
    <xf numFmtId="0" fontId="10" fillId="6" borderId="5" xfId="0" applyFont="1" applyFill="1" applyBorder="1" applyAlignment="1" applyProtection="1"/>
    <xf numFmtId="0" fontId="5" fillId="5" borderId="1" xfId="1" applyFont="1" applyFill="1" applyBorder="1" applyAlignment="1" applyProtection="1">
      <alignment horizontal="center"/>
    </xf>
    <xf numFmtId="0" fontId="0" fillId="9" borderId="7" xfId="0" applyFill="1" applyBorder="1" applyAlignment="1" applyProtection="1"/>
    <xf numFmtId="0" fontId="0" fillId="10" borderId="1" xfId="0" applyFill="1" applyBorder="1" applyAlignment="1" applyProtection="1"/>
    <xf numFmtId="0" fontId="0" fillId="11" borderId="2" xfId="0" applyFill="1" applyBorder="1" applyAlignment="1" applyProtection="1"/>
    <xf numFmtId="0" fontId="0" fillId="9" borderId="1" xfId="0" applyFill="1" applyBorder="1" applyAlignment="1" applyProtection="1"/>
    <xf numFmtId="0" fontId="0" fillId="9" borderId="2" xfId="0" applyFill="1" applyBorder="1" applyAlignment="1" applyProtection="1"/>
    <xf numFmtId="0" fontId="0" fillId="10" borderId="2" xfId="0" applyFill="1" applyBorder="1" applyAlignment="1" applyProtection="1"/>
    <xf numFmtId="0" fontId="0" fillId="9" borderId="0" xfId="0" applyFill="1" applyBorder="1" applyAlignment="1" applyProtection="1"/>
    <xf numFmtId="0" fontId="0" fillId="10" borderId="0" xfId="0" applyFill="1" applyBorder="1" applyAlignment="1" applyProtection="1"/>
    <xf numFmtId="0" fontId="0" fillId="11" borderId="0" xfId="0" applyFill="1" applyBorder="1" applyAlignment="1" applyProtection="1"/>
    <xf numFmtId="0" fontId="0" fillId="0" borderId="0" xfId="0" applyBorder="1" applyAlignment="1" applyProtection="1"/>
    <xf numFmtId="0" fontId="0" fillId="5" borderId="1" xfId="0" applyFont="1" applyFill="1" applyBorder="1" applyAlignment="1" applyProtection="1">
      <alignment horizontal="center" wrapText="1"/>
    </xf>
    <xf numFmtId="0" fontId="0" fillId="8" borderId="1" xfId="0" applyFont="1" applyFill="1" applyBorder="1" applyAlignment="1" applyProtection="1">
      <alignment horizontal="center"/>
    </xf>
    <xf numFmtId="0" fontId="2" fillId="9" borderId="7" xfId="0" applyFont="1" applyFill="1" applyBorder="1" applyAlignment="1" applyProtection="1">
      <alignment horizontal="center" vertical="center" textRotation="90" wrapText="1"/>
    </xf>
    <xf numFmtId="0" fontId="2" fillId="10" borderId="1" xfId="0" applyFont="1" applyFill="1" applyBorder="1" applyAlignment="1" applyProtection="1">
      <alignment horizontal="center" vertical="center" textRotation="90" wrapText="1"/>
    </xf>
    <xf numFmtId="0" fontId="2" fillId="11" borderId="2" xfId="0" applyFont="1" applyFill="1" applyBorder="1" applyAlignment="1" applyProtection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5E0B4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A9D18E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p.lublin.pl/en/admission/green-urban-planning/" TargetMode="External"/><Relationship Id="rId21" Type="http://schemas.openxmlformats.org/officeDocument/2006/relationships/hyperlink" Target="https://kandydat.kul.pl/studia-ii-stopnia/prawo-unii-europejskiej-grupa-jezyku-angielskim/" TargetMode="External"/><Relationship Id="rId34" Type="http://schemas.openxmlformats.org/officeDocument/2006/relationships/hyperlink" Target="https://en.wspa.pl/international-relations/" TargetMode="External"/><Relationship Id="rId42" Type="http://schemas.openxmlformats.org/officeDocument/2006/relationships/hyperlink" Target="https://en.wspa.pl/management-graduate-program/" TargetMode="External"/><Relationship Id="rId47" Type="http://schemas.openxmlformats.org/officeDocument/2006/relationships/hyperlink" Target="https://rekrutacja.umlub.pl/midwifery" TargetMode="External"/><Relationship Id="rId50" Type="http://schemas.openxmlformats.org/officeDocument/2006/relationships/hyperlink" Target="https://rekrutacja.wsei.lublin.pl/en/bachelors-degree/nursing/" TargetMode="External"/><Relationship Id="rId55" Type="http://schemas.openxmlformats.org/officeDocument/2006/relationships/hyperlink" Target="https://vpu.edu.pl/physiotherapy-msc/" TargetMode="External"/><Relationship Id="rId63" Type="http://schemas.openxmlformats.org/officeDocument/2006/relationships/hyperlink" Target="https://vpu.edu.pl/tourism-and-hospitality-management-3/" TargetMode="External"/><Relationship Id="rId7" Type="http://schemas.openxmlformats.org/officeDocument/2006/relationships/hyperlink" Target="https://kandydat.kul.pl/en/studia-ii-stopnia/bioanalytical-technologies/" TargetMode="External"/><Relationship Id="rId2" Type="http://schemas.openxmlformats.org/officeDocument/2006/relationships/hyperlink" Target="https://up.lublin.pl/en/admission/animal-science-and-dairy-production/" TargetMode="External"/><Relationship Id="rId16" Type="http://schemas.openxmlformats.org/officeDocument/2006/relationships/hyperlink" Target="https://vpu.edu.pl/clinical-nutrition-and-dietetics-msc/" TargetMode="External"/><Relationship Id="rId29" Type="http://schemas.openxmlformats.org/officeDocument/2006/relationships/hyperlink" Target="https://en.wspa.pl/interior-design/" TargetMode="External"/><Relationship Id="rId11" Type="http://schemas.openxmlformats.org/officeDocument/2006/relationships/hyperlink" Target="https://kandydat.kul.pl/en/studia-ii-stopnia/biotechnologia-studia-ii-stopnia-grupa-w-jezyku-angielskim/" TargetMode="External"/><Relationship Id="rId24" Type="http://schemas.openxmlformats.org/officeDocument/2006/relationships/hyperlink" Target="https://en.wspa.pl/finance-and-accounting/" TargetMode="External"/><Relationship Id="rId32" Type="http://schemas.openxmlformats.org/officeDocument/2006/relationships/hyperlink" Target="https://irk.umcs.pl/pl/offer/rekrutacja-24-25/programme/POL_IRX_S2/?from=field:POL_IRX" TargetMode="External"/><Relationship Id="rId37" Type="http://schemas.openxmlformats.org/officeDocument/2006/relationships/hyperlink" Target="https://kandydat.kul.pl/strona-glowna/studia-i-stopnia/dziennikarstwo-i-komunikacja-spoleczna-grupa-w-jezyku-angielskim/" TargetMode="External"/><Relationship Id="rId40" Type="http://schemas.openxmlformats.org/officeDocument/2006/relationships/hyperlink" Target="https://rekrutacja.wsei.lublin.pl/en/masters-degree/management/" TargetMode="External"/><Relationship Id="rId45" Type="http://schemas.openxmlformats.org/officeDocument/2006/relationships/hyperlink" Target="https://en.wspa.pl/our-programs/journalism-and-social-communication/" TargetMode="External"/><Relationship Id="rId53" Type="http://schemas.openxmlformats.org/officeDocument/2006/relationships/hyperlink" Target="https://kandydat.kul.pl/studia-ii-stopnia/filozofia-grupa-jezyku-angielskim/" TargetMode="External"/><Relationship Id="rId58" Type="http://schemas.openxmlformats.org/officeDocument/2006/relationships/hyperlink" Target="https://en.wspa.pl/sociology-graduate-program/" TargetMode="External"/><Relationship Id="rId66" Type="http://schemas.openxmlformats.org/officeDocument/2006/relationships/hyperlink" Target="https://up.lublin.pl/en/admission/veterinary-medicine/" TargetMode="External"/><Relationship Id="rId5" Type="http://schemas.openxmlformats.org/officeDocument/2006/relationships/hyperlink" Target="https://vpu.edu.pl/beauty-science-bachelor-of-science/" TargetMode="External"/><Relationship Id="rId61" Type="http://schemas.openxmlformats.org/officeDocument/2006/relationships/hyperlink" Target="https://irk.umcs.pl/pl/offer/rekrutacja-24-25/programme/MFI_TPX_S1/?from=field:MFI_TPX" TargetMode="External"/><Relationship Id="rId19" Type="http://schemas.openxmlformats.org/officeDocument/2006/relationships/hyperlink" Target="https://en.wspa.pl/computer-science-graduate-program/" TargetMode="External"/><Relationship Id="rId14" Type="http://schemas.openxmlformats.org/officeDocument/2006/relationships/hyperlink" Target="https://irk.umcs.pl/pl/offer/rekrutacja-24-25/programme/CHE_CHX_S2/?from=field:CHE_CHX" TargetMode="External"/><Relationship Id="rId22" Type="http://schemas.openxmlformats.org/officeDocument/2006/relationships/hyperlink" Target="https://kandydat.kul.pl/en/strona-glowna/studia-i-stopnia/europeistyka-grupa-jezyku-angielskim/" TargetMode="External"/><Relationship Id="rId27" Type="http://schemas.openxmlformats.org/officeDocument/2006/relationships/hyperlink" Target="https://kandydat.kul.pl/en/strona-glowna/studia-i-stopnia/informatyka-grupa-jezyku-angielskim/" TargetMode="External"/><Relationship Id="rId30" Type="http://schemas.openxmlformats.org/officeDocument/2006/relationships/hyperlink" Target="https://vpu.edu.pl/international-business-management-bachelor-of-arts/" TargetMode="External"/><Relationship Id="rId35" Type="http://schemas.openxmlformats.org/officeDocument/2006/relationships/hyperlink" Target="https://vpu.edu.pl/international-tourism-ma/" TargetMode="External"/><Relationship Id="rId43" Type="http://schemas.openxmlformats.org/officeDocument/2006/relationships/hyperlink" Target="https://up.lublin.pl/en/admission/management-and-production-engineering-1st-cycle/" TargetMode="External"/><Relationship Id="rId48" Type="http://schemas.openxmlformats.org/officeDocument/2006/relationships/hyperlink" Target="https://vpu.edu.pl/midwifery-bachelor-of-science/" TargetMode="External"/><Relationship Id="rId56" Type="http://schemas.openxmlformats.org/officeDocument/2006/relationships/hyperlink" Target="https://up.lublin.pl/en/admission/plant-protection-and-phytosanitary-control" TargetMode="External"/><Relationship Id="rId64" Type="http://schemas.openxmlformats.org/officeDocument/2006/relationships/hyperlink" Target="https://irk.umcs.pl/pl/offer/rekrutacja-24-25/programme/NOZ_TMX_S1/?from=field:NOZ_TMX" TargetMode="External"/><Relationship Id="rId8" Type="http://schemas.openxmlformats.org/officeDocument/2006/relationships/hyperlink" Target="https://irk.umcs.pl/pl/offer/rekrutacja-24-25/programme/BIB_BIX_S1/?from=field:BIB_BIX" TargetMode="External"/><Relationship Id="rId51" Type="http://schemas.openxmlformats.org/officeDocument/2006/relationships/hyperlink" Target="https://vpu.edu.pl/nursing-bachelor-of-science/" TargetMode="External"/><Relationship Id="rId3" Type="http://schemas.openxmlformats.org/officeDocument/2006/relationships/hyperlink" Target="https://kandydat.kul.pl/en/strona-glowna/studia-i-stopnia/antropologia-stosowana/" TargetMode="External"/><Relationship Id="rId12" Type="http://schemas.openxmlformats.org/officeDocument/2006/relationships/hyperlink" Target="https://irk.umcs.pl/pl/offer/rekrutacja-24-25/programme/EKO_BAX_S1/?from=field:EKO_BAX" TargetMode="External"/><Relationship Id="rId17" Type="http://schemas.openxmlformats.org/officeDocument/2006/relationships/hyperlink" Target="https://rekrutacja.wsei.lublin.pl/en/bachelors-degree/computer-science/" TargetMode="External"/><Relationship Id="rId25" Type="http://schemas.openxmlformats.org/officeDocument/2006/relationships/hyperlink" Target="https://irk.umcs.pl/pl/offer/rekrutacja-24-25/programme/ART_GRX_S2/?from=field:ART_GRX" TargetMode="External"/><Relationship Id="rId33" Type="http://schemas.openxmlformats.org/officeDocument/2006/relationships/hyperlink" Target="https://kandydat.kul.pl/studia-ii-stopnia/en-international-relations/" TargetMode="External"/><Relationship Id="rId38" Type="http://schemas.openxmlformats.org/officeDocument/2006/relationships/hyperlink" Target="https://kandydat.kul.pl/en/strona-glowna/studia-i-stopnia/management-taught-in-english/" TargetMode="External"/><Relationship Id="rId46" Type="http://schemas.openxmlformats.org/officeDocument/2006/relationships/hyperlink" Target="https://rekrutacja.umlub.pl/medicine" TargetMode="External"/><Relationship Id="rId59" Type="http://schemas.openxmlformats.org/officeDocument/2006/relationships/hyperlink" Target="https://bkm.pollub.pl/en/admission/programs" TargetMode="External"/><Relationship Id="rId20" Type="http://schemas.openxmlformats.org/officeDocument/2006/relationships/hyperlink" Target="https://rekrutacja.umlub.pl/medical-denistry" TargetMode="External"/><Relationship Id="rId41" Type="http://schemas.openxmlformats.org/officeDocument/2006/relationships/hyperlink" Target="https://en.wspa.pl/management/" TargetMode="External"/><Relationship Id="rId54" Type="http://schemas.openxmlformats.org/officeDocument/2006/relationships/hyperlink" Target="https://rekrutacja.wsei.lublin.pl/en/masters-degree/physiotherapy/" TargetMode="External"/><Relationship Id="rId62" Type="http://schemas.openxmlformats.org/officeDocument/2006/relationships/hyperlink" Target="https://kandydat.kul.pl/en/strona-glowna/studia-i-stopnia/teologia-grupa-jezyku-angielskim/" TargetMode="External"/><Relationship Id="rId1" Type="http://schemas.openxmlformats.org/officeDocument/2006/relationships/hyperlink" Target="https://up.lublin.pl/en/admission/agriculture/" TargetMode="External"/><Relationship Id="rId6" Type="http://schemas.openxmlformats.org/officeDocument/2006/relationships/hyperlink" Target="https://vpu.edu.pl/beauty-science-msc/" TargetMode="External"/><Relationship Id="rId15" Type="http://schemas.openxmlformats.org/officeDocument/2006/relationships/hyperlink" Target="https://vpu.edu.pl/clinical-nutrition-and-dietetics-bachelor-of-science/" TargetMode="External"/><Relationship Id="rId23" Type="http://schemas.openxmlformats.org/officeDocument/2006/relationships/hyperlink" Target="https://up.lublin.pl/en/admission/equine-management-and-care/" TargetMode="External"/><Relationship Id="rId28" Type="http://schemas.openxmlformats.org/officeDocument/2006/relationships/hyperlink" Target="https://irk.umcs.pl/pl/offer/rekrutacja-24-25/programme/FIL_ICX_S2/?from=field:FIL_ICX" TargetMode="External"/><Relationship Id="rId36" Type="http://schemas.openxmlformats.org/officeDocument/2006/relationships/hyperlink" Target="https://irk.umcs.pl/pl/offer/rekrutacja-24-25/programme/POL_ITX_S2/?from=field:POL_ITX" TargetMode="External"/><Relationship Id="rId49" Type="http://schemas.openxmlformats.org/officeDocument/2006/relationships/hyperlink" Target="https://rekrutacja.umlub.pl/nursing" TargetMode="External"/><Relationship Id="rId57" Type="http://schemas.openxmlformats.org/officeDocument/2006/relationships/hyperlink" Target="https://en.wspa.pl/sociology/" TargetMode="External"/><Relationship Id="rId10" Type="http://schemas.openxmlformats.org/officeDocument/2006/relationships/hyperlink" Target="https://kandydat.kul.pl/en/strona-glowna/studia-i-stopnia/biotechnologia-grupa-jezyku-angielskim/" TargetMode="External"/><Relationship Id="rId31" Type="http://schemas.openxmlformats.org/officeDocument/2006/relationships/hyperlink" Target="https://irk.umcs.pl/pl/offer/rekrutacja-24-25/programme/POL_IRX_S1/?from=field:POL_IRX" TargetMode="External"/><Relationship Id="rId44" Type="http://schemas.openxmlformats.org/officeDocument/2006/relationships/hyperlink" Target="https://up.lublin.pl/en/admission/management-and-production-engineering/" TargetMode="External"/><Relationship Id="rId52" Type="http://schemas.openxmlformats.org/officeDocument/2006/relationships/hyperlink" Target="https://vpu.edu.pl/nursing-msc/" TargetMode="External"/><Relationship Id="rId60" Type="http://schemas.openxmlformats.org/officeDocument/2006/relationships/hyperlink" Target="https://irk.umcs.pl/pl/offer/rekrutacja-24-25/programme/BIB_SMX_S1/?from=field:BIB_SMX" TargetMode="External"/><Relationship Id="rId65" Type="http://schemas.openxmlformats.org/officeDocument/2006/relationships/hyperlink" Target="https://en.wspa.pl/transport/" TargetMode="External"/><Relationship Id="rId4" Type="http://schemas.openxmlformats.org/officeDocument/2006/relationships/hyperlink" Target="https://en.wspa.pl/architecture/" TargetMode="External"/><Relationship Id="rId9" Type="http://schemas.openxmlformats.org/officeDocument/2006/relationships/hyperlink" Target="https://irk.umcs.pl/pl/offer/rekrutacja-24-25/programme/BIB_MBX_S2/?from=field:BIB_BIX" TargetMode="External"/><Relationship Id="rId13" Type="http://schemas.openxmlformats.org/officeDocument/2006/relationships/hyperlink" Target="https://irk.umcs.pl/pl/offer/rekrutacja-24-25/programme/EKO_BAX_S2/?from=field:EKO_BAX" TargetMode="External"/><Relationship Id="rId18" Type="http://schemas.openxmlformats.org/officeDocument/2006/relationships/hyperlink" Target="https://en.wspa.pl/computer-science/" TargetMode="External"/><Relationship Id="rId39" Type="http://schemas.openxmlformats.org/officeDocument/2006/relationships/hyperlink" Target="https://rekrutacja.wsei.lublin.pl/en/bachelors-degree/management-2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kandydat.kul.pl/studia-ii-stopnia/filologia-klasyczna/" TargetMode="External"/><Relationship Id="rId299" Type="http://schemas.openxmlformats.org/officeDocument/2006/relationships/hyperlink" Target="https://kandydat.kul.pl/strona-glowna/studia-i-stopnia/poloznictwo-kierunek-o-profilu-praktycznym/" TargetMode="External"/><Relationship Id="rId21" Type="http://schemas.openxmlformats.org/officeDocument/2006/relationships/hyperlink" Target="https://irk.umcs.pl/pl/offer/rekrutacja-24-25/field/PIP_ANK/" TargetMode="External"/><Relationship Id="rId63" Type="http://schemas.openxmlformats.org/officeDocument/2006/relationships/hyperlink" Target="https://irk.umcs.pl/pl/offer/rekrutacja-24-25/programme/BIB_BTC_S2/?from=field:BIB_BTC" TargetMode="External"/><Relationship Id="rId159" Type="http://schemas.openxmlformats.org/officeDocument/2006/relationships/hyperlink" Target="https://up.lublin.pl/rekrutacja/hipologia-i-jezdziectwo/" TargetMode="External"/><Relationship Id="rId324" Type="http://schemas.openxmlformats.org/officeDocument/2006/relationships/hyperlink" Target="https://irk.umcs.pl/pl/offer/rekrutacja-24-25/programme/POL_PRM_S2/?from=field:POL_PRM" TargetMode="External"/><Relationship Id="rId366" Type="http://schemas.openxmlformats.org/officeDocument/2006/relationships/hyperlink" Target="https://up.lublin.pl/rekrutacja/survival-i-animacja-przyrodnicza/" TargetMode="External"/><Relationship Id="rId170" Type="http://schemas.openxmlformats.org/officeDocument/2006/relationships/hyperlink" Target="https://kandydat.kul.pl/studia-ii-stopnia/humanistyka-cyfrowa/" TargetMode="External"/><Relationship Id="rId226" Type="http://schemas.openxmlformats.org/officeDocument/2006/relationships/hyperlink" Target="https://irk.umcs.pl/pl/offer/rekrutacja-24-25/field/PRA_KRY/" TargetMode="External"/><Relationship Id="rId268" Type="http://schemas.openxmlformats.org/officeDocument/2006/relationships/hyperlink" Target="https://up.lublin.pl/rekrutacja/ochrona-roslin-i-kontrola-fitosanitarna-ii-stopnia/" TargetMode="External"/><Relationship Id="rId32" Type="http://schemas.openxmlformats.org/officeDocument/2006/relationships/hyperlink" Target="https://up.lublin.pl/rekrutacja/architektura-krajobrazu/" TargetMode="External"/><Relationship Id="rId74" Type="http://schemas.openxmlformats.org/officeDocument/2006/relationships/hyperlink" Target="https://rekrutacja.umlub.pl/dietetyka" TargetMode="External"/><Relationship Id="rId128" Type="http://schemas.openxmlformats.org/officeDocument/2006/relationships/hyperlink" Target="http://test.kul.eu/studia-i-stopnia/filozofia/" TargetMode="External"/><Relationship Id="rId335" Type="http://schemas.openxmlformats.org/officeDocument/2006/relationships/hyperlink" Target="https://irk.umcs.pl/pl/offer/rekrutacja-24-25/programme/POL_PRZ_S1/?from=field:POL_PRZ" TargetMode="External"/><Relationship Id="rId377" Type="http://schemas.openxmlformats.org/officeDocument/2006/relationships/hyperlink" Target="https://irk.umcs.pl/pl/offer/rekrutacja-24-25/programme/FIL_TCK_S2/?from=field:FIL_TCK" TargetMode="External"/><Relationship Id="rId5" Type="http://schemas.openxmlformats.org/officeDocument/2006/relationships/hyperlink" Target="https://wspa.pl/nasze-kierunki/studia-licencjackie/administracja-licencjackie/" TargetMode="External"/><Relationship Id="rId181" Type="http://schemas.openxmlformats.org/officeDocument/2006/relationships/hyperlink" Target="https://up.lublin.pl/rekrutacja/informatyka-przemyslowa/" TargetMode="External"/><Relationship Id="rId237" Type="http://schemas.openxmlformats.org/officeDocument/2006/relationships/hyperlink" Target="https://irk.umcs.pl/pl/offer/rekrutacja-24-25/field/EKO_LOG/" TargetMode="External"/><Relationship Id="rId402" Type="http://schemas.openxmlformats.org/officeDocument/2006/relationships/hyperlink" Target="https://irk.umcs.pl/pl/offer/rekrutacja-24-25/field/EKO_ZAR/" TargetMode="External"/><Relationship Id="rId279" Type="http://schemas.openxmlformats.org/officeDocument/2006/relationships/hyperlink" Target="https://kandydat.kul.pl/strona-glowna/studia-i-stopnia/pedagogika-przedszkolna-i-wczesnoszkolna/" TargetMode="External"/><Relationship Id="rId43" Type="http://schemas.openxmlformats.org/officeDocument/2006/relationships/hyperlink" Target="https://irk.umcs.pl/pl/offer/rekrutacja-24-25/field/POL_BEN/" TargetMode="External"/><Relationship Id="rId139" Type="http://schemas.openxmlformats.org/officeDocument/2006/relationships/hyperlink" Target="https://irk.umcs.pl/pl/offer/rekrutacja-24-25/programme/MFI_FIZ_S1/?from=field:MFI_FIZ" TargetMode="External"/><Relationship Id="rId290" Type="http://schemas.openxmlformats.org/officeDocument/2006/relationships/hyperlink" Target="https://rekrutacja.umlub.pl/pielegniarstwo" TargetMode="External"/><Relationship Id="rId304" Type="http://schemas.openxmlformats.org/officeDocument/2006/relationships/hyperlink" Target="https://irk.umcs.pl/pl/offer/rekrutacja-24-25/programme/FIL_PRT_S2/?from=field:FIL_PRT" TargetMode="External"/><Relationship Id="rId346" Type="http://schemas.openxmlformats.org/officeDocument/2006/relationships/hyperlink" Target="https://irk.umcs.pl/pl/offer/rekrutacja-24-25/programme/FIL_ROM_S1/?from=field:FIL_ROM" TargetMode="External"/><Relationship Id="rId388" Type="http://schemas.openxmlformats.org/officeDocument/2006/relationships/hyperlink" Target="https://irk.umcs.pl/pl/offer/rekrutacja-24-25/programme/HIA_TUH_S1/?from=field:HIA_TUH" TargetMode="External"/><Relationship Id="rId85" Type="http://schemas.openxmlformats.org/officeDocument/2006/relationships/hyperlink" Target="https://irk.umcs.pl/pl/offer/rekrutacja-24-25/programme/FIL_ETR_S1/?from=field:FIL_ETR" TargetMode="External"/><Relationship Id="rId150" Type="http://schemas.openxmlformats.org/officeDocument/2006/relationships/hyperlink" Target="https://kandydat.kul.pl/strona-glowna/studia-i-stopnia/germanistyka/" TargetMode="External"/><Relationship Id="rId192" Type="http://schemas.openxmlformats.org/officeDocument/2006/relationships/hyperlink" Target="https://rekrutacja.pollub.pl/studia-1-stopnia/kierunki-studiow/" TargetMode="External"/><Relationship Id="rId206" Type="http://schemas.openxmlformats.org/officeDocument/2006/relationships/hyperlink" Target="https://irk.umcs.pl/pl/offer/rekrutacja-24-25/programme/FIL_ITA_S1/?from=field:FIL_ITA" TargetMode="External"/><Relationship Id="rId413" Type="http://schemas.openxmlformats.org/officeDocument/2006/relationships/hyperlink" Target="https://www.wsns.lublin.pl/oferta/studia-magisterskie/zarzadzanie-studia-magisterskie" TargetMode="External"/><Relationship Id="rId248" Type="http://schemas.openxmlformats.org/officeDocument/2006/relationships/hyperlink" Target="https://irk.umcs.pl/pl/offer/rekrutacja-24-25/programme/MFI_MWF_S1/?from=field:MFI_MWF" TargetMode="External"/><Relationship Id="rId12" Type="http://schemas.openxmlformats.org/officeDocument/2006/relationships/hyperlink" Target="https://up.lublin.pl/rekrutacja/aktywnosc-fizyczna-i-agroturystyka-kwalifikowana/" TargetMode="External"/><Relationship Id="rId108" Type="http://schemas.openxmlformats.org/officeDocument/2006/relationships/hyperlink" Target="https://rekrutacja.umlub.pl/elektroradiologia" TargetMode="External"/><Relationship Id="rId315" Type="http://schemas.openxmlformats.org/officeDocument/2006/relationships/hyperlink" Target="https://irk.umcs.pl/pl/offer/rekrutacja-24-25/field/PRA_PMN/" TargetMode="External"/><Relationship Id="rId357" Type="http://schemas.openxmlformats.org/officeDocument/2006/relationships/hyperlink" Target="https://wspa.pl/nasze-kierunki/studia-magisterskie/socjologia-magisterskie/" TargetMode="External"/><Relationship Id="rId54" Type="http://schemas.openxmlformats.org/officeDocument/2006/relationships/hyperlink" Target="https://up.lublin.pl/rekrutacja/biokosmetologia/" TargetMode="External"/><Relationship Id="rId96" Type="http://schemas.openxmlformats.org/officeDocument/2006/relationships/hyperlink" Target="https://up.lublin.pl/rekrutacja/ekologia-miasta/" TargetMode="External"/><Relationship Id="rId161" Type="http://schemas.openxmlformats.org/officeDocument/2006/relationships/hyperlink" Target="https://irk.umcs.pl/pl/offer/rekrutacja-24-25/programme/FIL_ESP_S1/?from=field:FIL_ESP" TargetMode="External"/><Relationship Id="rId217" Type="http://schemas.openxmlformats.org/officeDocument/2006/relationships/hyperlink" Target="https://www.akademia-pol.edu.pl/kosmetologia-i/" TargetMode="External"/><Relationship Id="rId399" Type="http://schemas.openxmlformats.org/officeDocument/2006/relationships/hyperlink" Target="https://www.akademia-pol.edu.pl/wychowanie-fizyczne-1st/" TargetMode="External"/><Relationship Id="rId259" Type="http://schemas.openxmlformats.org/officeDocument/2006/relationships/hyperlink" Target="https://kandydat.kul.pl/studia-ii-stopnia/miedzyobszarowe-indywidualne-studia-humanistyczno-spoleczne/" TargetMode="External"/><Relationship Id="rId424" Type="http://schemas.openxmlformats.org/officeDocument/2006/relationships/hyperlink" Target="https://up.lublin.pl/rekrutacja/zootechnika/" TargetMode="External"/><Relationship Id="rId23" Type="http://schemas.openxmlformats.org/officeDocument/2006/relationships/hyperlink" Target="https://irk.umcs.pl/pl/offer/rekrutacja-24-25/programme/HIA_ARC_S1/?from=field:HIA_ARC" TargetMode="External"/><Relationship Id="rId119" Type="http://schemas.openxmlformats.org/officeDocument/2006/relationships/hyperlink" Target="https://kandydat.kul.pl/studia-ii-stopnia/filologia-niderlandzka/" TargetMode="External"/><Relationship Id="rId270" Type="http://schemas.openxmlformats.org/officeDocument/2006/relationships/hyperlink" Target="https://up.lublin.pl/rekrutacja/ochrona-srodowiska-ii-stopnia/" TargetMode="External"/><Relationship Id="rId326" Type="http://schemas.openxmlformats.org/officeDocument/2006/relationships/hyperlink" Target="https://irk.umcs.pl/pl/offer/rekrutacja-24-25/programme/PIP_PSY_S1/?from=field:PIP_PSY" TargetMode="External"/><Relationship Id="rId65" Type="http://schemas.openxmlformats.org/officeDocument/2006/relationships/hyperlink" Target="https://kandydat.kul.pl/studia-ii-stopnia/biotechnologia/" TargetMode="External"/><Relationship Id="rId130" Type="http://schemas.openxmlformats.org/officeDocument/2006/relationships/hyperlink" Target="https://irk.umcs.pl/pl/offer/rekrutacja-24-25/field/EKO_FIR/" TargetMode="External"/><Relationship Id="rId368" Type="http://schemas.openxmlformats.org/officeDocument/2006/relationships/hyperlink" Target="https://up.lublin.pl/rekrutacja/sztuka-ogrodowa-i-aranzacje-roslinne/" TargetMode="External"/><Relationship Id="rId172" Type="http://schemas.openxmlformats.org/officeDocument/2006/relationships/hyperlink" Target="https://irk.umcs.pl/pl/offer/rekrutacja-24-25/programme/MFI_INF_S2/?from=field:MFI_INF" TargetMode="External"/><Relationship Id="rId228" Type="http://schemas.openxmlformats.org/officeDocument/2006/relationships/hyperlink" Target="https://kandydat.kul.pl/studia-ii-stopnia/kryminologia/" TargetMode="External"/><Relationship Id="rId281" Type="http://schemas.openxmlformats.org/officeDocument/2006/relationships/hyperlink" Target="https://wspa.pl/nasze-kierunki/studia-magisterskie-jednolite/pedagogika/" TargetMode="External"/><Relationship Id="rId337" Type="http://schemas.openxmlformats.org/officeDocument/2006/relationships/hyperlink" Target="https://rekrutacja.umlub.pl/ratownictwo-medyczne" TargetMode="External"/><Relationship Id="rId34" Type="http://schemas.openxmlformats.org/officeDocument/2006/relationships/hyperlink" Target="https://irk.umcs.pl/pl/offer/rekrutacja-24-25/programme/HIA_ANW_S1/?from=field:HIA_ANW" TargetMode="External"/><Relationship Id="rId76" Type="http://schemas.openxmlformats.org/officeDocument/2006/relationships/hyperlink" Target="https://www.akademia-pol.edu.pl/dietetyka/" TargetMode="External"/><Relationship Id="rId141" Type="http://schemas.openxmlformats.org/officeDocument/2006/relationships/hyperlink" Target="https://irk.umcs.pl/pl/offer/rekrutacja-24-25/programme/HIA_GAR_S1/?from=field:HIA_GAR" TargetMode="External"/><Relationship Id="rId379" Type="http://schemas.openxmlformats.org/officeDocument/2006/relationships/hyperlink" Target="https://rekrutacja.umlub.pl/terapia-zajeciowa" TargetMode="External"/><Relationship Id="rId7" Type="http://schemas.openxmlformats.org/officeDocument/2006/relationships/hyperlink" Target="https://irk.umcs.pl/pl/offer/rekrutacja-24-25/programme/POL_AZP_S1/?from=field:POL_AZP" TargetMode="External"/><Relationship Id="rId183" Type="http://schemas.openxmlformats.org/officeDocument/2006/relationships/hyperlink" Target="https://rekrutacja.pollub.pl/studia-2-stopnia/kierunki-studiow/" TargetMode="External"/><Relationship Id="rId239" Type="http://schemas.openxmlformats.org/officeDocument/2006/relationships/hyperlink" Target="https://irk.umcs.pl/pl/offer/rekrutacja-24-25/programme/FIL_LOG_S1/?from=field:FIL_LOG" TargetMode="External"/><Relationship Id="rId390" Type="http://schemas.openxmlformats.org/officeDocument/2006/relationships/hyperlink" Target="https://irk.umcs.pl/pl/offer/rekrutacja-24-25/programme/NOZ_TUR_S2/?from=field:NOZ_TUR" TargetMode="External"/><Relationship Id="rId404" Type="http://schemas.openxmlformats.org/officeDocument/2006/relationships/hyperlink" Target="https://kandydat.kul.pl/studia-ii-stopnia/zarzadzanie/" TargetMode="External"/><Relationship Id="rId250" Type="http://schemas.openxmlformats.org/officeDocument/2006/relationships/hyperlink" Target="https://rekrutacja.pollub.pl/studia-1-stopnia/kierunki-studiow/" TargetMode="External"/><Relationship Id="rId292" Type="http://schemas.openxmlformats.org/officeDocument/2006/relationships/hyperlink" Target="https://www.akademia-pol.edu.pl/pielegniarstwo-ist/" TargetMode="External"/><Relationship Id="rId306" Type="http://schemas.openxmlformats.org/officeDocument/2006/relationships/hyperlink" Target="https://irk.umcs.pl/pl/offer/rekrutacja-24-25/programme/PIP_PRS_S1/?from=field:PIP_PRS" TargetMode="External"/><Relationship Id="rId45" Type="http://schemas.openxmlformats.org/officeDocument/2006/relationships/hyperlink" Target="https://kandydat.kul.pl/studia-ii-stopnia/bezpieczenstwo-narodowe/" TargetMode="External"/><Relationship Id="rId87" Type="http://schemas.openxmlformats.org/officeDocument/2006/relationships/hyperlink" Target="https://www.wsei.pl/rekrutacja/studia-licencjackie/e-biznes-e-marketing-e-commerce/" TargetMode="External"/><Relationship Id="rId110" Type="http://schemas.openxmlformats.org/officeDocument/2006/relationships/hyperlink" Target="https://rekrutacja.pollub.pl/studia-1-stopnia/kierunki-studiow/" TargetMode="External"/><Relationship Id="rId348" Type="http://schemas.openxmlformats.org/officeDocument/2006/relationships/hyperlink" Target="https://irk.umcs.pl/pl/offer/rekrutacja-24-25/field/PIP_RZL/" TargetMode="External"/><Relationship Id="rId152" Type="http://schemas.openxmlformats.org/officeDocument/2006/relationships/hyperlink" Target="https://irk.umcs.pl/pl/offer/rekrutacja-24-25/programme/NOZ_GOP_S1/?from=field:NOZ_GOP" TargetMode="External"/><Relationship Id="rId194" Type="http://schemas.openxmlformats.org/officeDocument/2006/relationships/hyperlink" Target="https://rekrutacja.pollub.pl/studia-1-stopnia/kierunki-studiow/" TargetMode="External"/><Relationship Id="rId208" Type="http://schemas.openxmlformats.org/officeDocument/2006/relationships/hyperlink" Target="https://kandydat.kul.pl/studia-ii-stopnia/italianistyka-tryb-zdalny/" TargetMode="External"/><Relationship Id="rId415" Type="http://schemas.openxmlformats.org/officeDocument/2006/relationships/hyperlink" Target="https://rekrutacja.pollub.pl/studia-1-stopnia/kierunki-studiow/" TargetMode="External"/><Relationship Id="rId261" Type="http://schemas.openxmlformats.org/officeDocument/2006/relationships/hyperlink" Target="https://kandydat.kul.pl/strona-glowna/studia-i-stopnia/muzykologia/" TargetMode="External"/><Relationship Id="rId14" Type="http://schemas.openxmlformats.org/officeDocument/2006/relationships/hyperlink" Target="https://irk.umcs.pl/pl/offer/rekrutacja-24-25/programme/EKO_AGO_S2/?from=field:EKO_AGO" TargetMode="External"/><Relationship Id="rId56" Type="http://schemas.openxmlformats.org/officeDocument/2006/relationships/hyperlink" Target="https://irk.umcs.pl/pl/offer/rekrutacja-24-25/programme/BIB_BIO_S1/?from=field:BIB_BIO" TargetMode="External"/><Relationship Id="rId317" Type="http://schemas.openxmlformats.org/officeDocument/2006/relationships/hyperlink" Target="https://kandydat.kul.pl/strona-glowna/studia-i-stopnia/prawo/" TargetMode="External"/><Relationship Id="rId359" Type="http://schemas.openxmlformats.org/officeDocument/2006/relationships/hyperlink" Target="https://irk.umcs.pl/pl/offer/rekrutacja-24-25/programme/POL_SPI_S1/?from=field:POL_SPI" TargetMode="External"/><Relationship Id="rId98" Type="http://schemas.openxmlformats.org/officeDocument/2006/relationships/hyperlink" Target="https://irk.umcs.pl/pl/offer/rekrutacja-24-25/programme/EKO_EKO_S1/?from=field:EKO_EKO" TargetMode="External"/><Relationship Id="rId121" Type="http://schemas.openxmlformats.org/officeDocument/2006/relationships/hyperlink" Target="https://kandydat.kul.pl/studia-ii-stopnia/filologia-romanska/" TargetMode="External"/><Relationship Id="rId163" Type="http://schemas.openxmlformats.org/officeDocument/2006/relationships/hyperlink" Target="https://kandydat.kul.pl/strona-glowna/studia-i-stopnia/hispanistyka/" TargetMode="External"/><Relationship Id="rId219" Type="http://schemas.openxmlformats.org/officeDocument/2006/relationships/hyperlink" Target="https://www.wsns.lublin.pl/oferta/studia-licencjackie/kosmetologia" TargetMode="External"/><Relationship Id="rId370" Type="http://schemas.openxmlformats.org/officeDocument/2006/relationships/hyperlink" Target="https://up.lublin.pl/rekrutacja/technika-rolnicza-i-agrotronika/" TargetMode="External"/><Relationship Id="rId426" Type="http://schemas.openxmlformats.org/officeDocument/2006/relationships/hyperlink" Target="https://www.wsei.pl/rekrutacja/studia-magisterskie/zrownowazony-rozwoj-w-gospodarce/" TargetMode="External"/><Relationship Id="rId230" Type="http://schemas.openxmlformats.org/officeDocument/2006/relationships/hyperlink" Target="https://irk.umcs.pl/pl/offer/rekrutacja-24-25/programme/FIL_KUL_S2/?from=field:FIL_KUL" TargetMode="External"/><Relationship Id="rId25" Type="http://schemas.openxmlformats.org/officeDocument/2006/relationships/hyperlink" Target="https://rekrutacja.pollub.pl/studia-2-stopnia/kierunki-studiow/" TargetMode="External"/><Relationship Id="rId67" Type="http://schemas.openxmlformats.org/officeDocument/2006/relationships/hyperlink" Target="https://up.lublin.pl/rekrutacja/biotechnologia-ii-stopnia/" TargetMode="External"/><Relationship Id="rId272" Type="http://schemas.openxmlformats.org/officeDocument/2006/relationships/hyperlink" Target="https://up.lublin.pl/rekrutacja/ogrodnictwo-ii-stopnia/" TargetMode="External"/><Relationship Id="rId328" Type="http://schemas.openxmlformats.org/officeDocument/2006/relationships/hyperlink" Target="https://rekrutacja.umlub.pl/psychologia" TargetMode="External"/><Relationship Id="rId132" Type="http://schemas.openxmlformats.org/officeDocument/2006/relationships/hyperlink" Target="https://rekrutacja.pollub.pl/studia-1-stopnia/kierunki-studiow/" TargetMode="External"/><Relationship Id="rId174" Type="http://schemas.openxmlformats.org/officeDocument/2006/relationships/hyperlink" Target="https://kandydat.kul.pl/studia-ii-stopnia/informatyka/" TargetMode="External"/><Relationship Id="rId381" Type="http://schemas.openxmlformats.org/officeDocument/2006/relationships/hyperlink" Target="https://rekrutacja.pollub.pl/studia-1-stopnia/kierunki-studiow/" TargetMode="External"/><Relationship Id="rId241" Type="http://schemas.openxmlformats.org/officeDocument/2006/relationships/hyperlink" Target="https://irk.umcs.pl/pl/offer/rekrutacja-24-25/programme/ART_MAL_S1/?from=field:ART_MAL" TargetMode="External"/><Relationship Id="rId36" Type="http://schemas.openxmlformats.org/officeDocument/2006/relationships/hyperlink" Target="https://up.lublin.pl/rekrutacja/behawiorystyka/" TargetMode="External"/><Relationship Id="rId283" Type="http://schemas.openxmlformats.org/officeDocument/2006/relationships/hyperlink" Target="https://irk.umcs.pl/pl/offer/rekrutacja-24-25/programme/PIP_PRE_S2/?from=field:PIP_PRE" TargetMode="External"/><Relationship Id="rId339" Type="http://schemas.openxmlformats.org/officeDocument/2006/relationships/hyperlink" Target="https://www.wsns.lublin.pl/oferta/studia-licencjackie/ratownictwo-medyczne" TargetMode="External"/><Relationship Id="rId78" Type="http://schemas.openxmlformats.org/officeDocument/2006/relationships/hyperlink" Target="https://www.wsns.lublin.pl/oferta/studia-licencjackie/dietetyka" TargetMode="External"/><Relationship Id="rId101" Type="http://schemas.openxmlformats.org/officeDocument/2006/relationships/hyperlink" Target="https://up.lublin.pl/rekrutacja/ekonomia/" TargetMode="External"/><Relationship Id="rId143" Type="http://schemas.openxmlformats.org/officeDocument/2006/relationships/hyperlink" Target="https://irk.umcs.pl/pl/offer/rekrutacja-24-25/programme/NOZ_GEO_S1/?from=field:NOZ_GEO" TargetMode="External"/><Relationship Id="rId185" Type="http://schemas.openxmlformats.org/officeDocument/2006/relationships/hyperlink" Target="https://rekrutacja.pollub.pl/studia-2-stopnia/kierunki-studiow/" TargetMode="External"/><Relationship Id="rId350" Type="http://schemas.openxmlformats.org/officeDocument/2006/relationships/hyperlink" Target="https://kandydat.kul.pl/strona-glowna/studia-i-stopnia/filologia-sinologia/" TargetMode="External"/><Relationship Id="rId406" Type="http://schemas.openxmlformats.org/officeDocument/2006/relationships/hyperlink" Target="https://rekrutacja.pollub.pl/studia-2-stopnia/kierunki-studiow/" TargetMode="External"/><Relationship Id="rId9" Type="http://schemas.openxmlformats.org/officeDocument/2006/relationships/hyperlink" Target="https://up.lublin.pl/rekrutacja/agrobiznes/" TargetMode="External"/><Relationship Id="rId210" Type="http://schemas.openxmlformats.org/officeDocument/2006/relationships/hyperlink" Target="https://irk.umcs.pl/pl/offer/rekrutacja-24-25/programme/ART_JAZ_S2/?from=field:ART_JAZ" TargetMode="External"/><Relationship Id="rId392" Type="http://schemas.openxmlformats.org/officeDocument/2006/relationships/hyperlink" Target="https://up.lublin.pl/rekrutacja/turystyka-i-rekreacja-ii-stopnia/" TargetMode="External"/><Relationship Id="rId252" Type="http://schemas.openxmlformats.org/officeDocument/2006/relationships/hyperlink" Target="https://rekrutacja.pollub.pl/studia-1-stopnia/kierunki-studiow/" TargetMode="External"/><Relationship Id="rId294" Type="http://schemas.openxmlformats.org/officeDocument/2006/relationships/hyperlink" Target="https://wspa.pl/nasze-kierunki/studia-licencjackie/pielegniarstwo" TargetMode="External"/><Relationship Id="rId308" Type="http://schemas.openxmlformats.org/officeDocument/2006/relationships/hyperlink" Target="https://kandydat.kul.pl/strona-glowna/studia-i-stopnia/praca-socjalna/" TargetMode="External"/><Relationship Id="rId47" Type="http://schemas.openxmlformats.org/officeDocument/2006/relationships/hyperlink" Target="https://irk.umcs.pl/pl/offer/rekrutacja-24-25/field/PRA_BWE/" TargetMode="External"/><Relationship Id="rId89" Type="http://schemas.openxmlformats.org/officeDocument/2006/relationships/hyperlink" Target="https://irk.umcs.pl/pl/offer/rekrutacja-24-25/programme/ART_EAP_S2/?from=field:ART_EAP" TargetMode="External"/><Relationship Id="rId112" Type="http://schemas.openxmlformats.org/officeDocument/2006/relationships/hyperlink" Target="https://rekrutacja.umlub.pl/farmacja" TargetMode="External"/><Relationship Id="rId154" Type="http://schemas.openxmlformats.org/officeDocument/2006/relationships/hyperlink" Target="https://up.lublin.pl/rekrutacja/gospodarka-przestrzenna-ii-stopnia/" TargetMode="External"/><Relationship Id="rId361" Type="http://schemas.openxmlformats.org/officeDocument/2006/relationships/hyperlink" Target="https://irk.umcs.pl/pl/offer/rekrutacja-24-25/programme/POL_STO_S2/?from=field:POL_STO" TargetMode="External"/><Relationship Id="rId196" Type="http://schemas.openxmlformats.org/officeDocument/2006/relationships/hyperlink" Target="https://up.lublin.pl/rekrutacja/inzynieria-przemyslu-spozywczego-ii-stopnia/" TargetMode="External"/><Relationship Id="rId417" Type="http://schemas.openxmlformats.org/officeDocument/2006/relationships/hyperlink" Target="https://up.lublin.pl/rekrutacja/zarzadzanie-inzynieria-2-stopien/" TargetMode="External"/><Relationship Id="rId16" Type="http://schemas.openxmlformats.org/officeDocument/2006/relationships/hyperlink" Target="https://up.lublin.pl/rekrutacja/analityka-srodowiskowa-i-przemyslowa/" TargetMode="External"/><Relationship Id="rId221" Type="http://schemas.openxmlformats.org/officeDocument/2006/relationships/hyperlink" Target="https://kandydat.kul.pl/strona-glowna/studia-i-stopnia/krajoznawstwo-turystyka-kulturowa/" TargetMode="External"/><Relationship Id="rId263" Type="http://schemas.openxmlformats.org/officeDocument/2006/relationships/hyperlink" Target="https://irk.umcs.pl/pl/offer/rekrutacja-24-25/programme/MFI_NMI_S1/?from=field:MFI_NMI" TargetMode="External"/><Relationship Id="rId319" Type="http://schemas.openxmlformats.org/officeDocument/2006/relationships/hyperlink" Target="https://irk.umcs.pl/pl/offer/rekrutacja-24-25/programme/PRA_PMU_S2/?from=field:PRA_PMU" TargetMode="External"/><Relationship Id="rId58" Type="http://schemas.openxmlformats.org/officeDocument/2006/relationships/hyperlink" Target="https://up.lublin.pl/rekrutacja/kierunek-biologia/" TargetMode="External"/><Relationship Id="rId123" Type="http://schemas.openxmlformats.org/officeDocument/2006/relationships/hyperlink" Target="https://irk.umcs.pl/pl/offer/rekrutacja-24-25/programme/FIL_FPO_S2/?from=field:FIL_FPO" TargetMode="External"/><Relationship Id="rId330" Type="http://schemas.openxmlformats.org/officeDocument/2006/relationships/hyperlink" Target="https://www.wsei.pl/rekrutacja/studia-magisterskie/psychologia-ii-st/" TargetMode="External"/><Relationship Id="rId165" Type="http://schemas.openxmlformats.org/officeDocument/2006/relationships/hyperlink" Target="https://irk.umcs.pl/pl/offer/rekrutacja-24-25/programme/HIA_HIS_S1/?from=field:HIA_HIS" TargetMode="External"/><Relationship Id="rId372" Type="http://schemas.openxmlformats.org/officeDocument/2006/relationships/hyperlink" Target="https://rekrutacja.umlub.pl/techniki-dentystyczne" TargetMode="External"/><Relationship Id="rId232" Type="http://schemas.openxmlformats.org/officeDocument/2006/relationships/hyperlink" Target="https://kandydat.kul.pl/strona-glowna/studia-i-stopnia/kierunek-lekarski-studia-stacjonarne-jednolite-magisterskie/" TargetMode="External"/><Relationship Id="rId274" Type="http://schemas.openxmlformats.org/officeDocument/2006/relationships/hyperlink" Target="http://test.kul.eu/studia-i-stopnia/pedagogika/" TargetMode="External"/><Relationship Id="rId27" Type="http://schemas.openxmlformats.org/officeDocument/2006/relationships/hyperlink" Target="https://wspa.pl/nasze-kierunki/studia-magisterskie/architektura-magisterskie/" TargetMode="External"/><Relationship Id="rId69" Type="http://schemas.openxmlformats.org/officeDocument/2006/relationships/hyperlink" Target="https://rekrutacja.pollub.pl/studia-2-stopnia/kierunki-studiow/" TargetMode="External"/><Relationship Id="rId134" Type="http://schemas.openxmlformats.org/officeDocument/2006/relationships/hyperlink" Target="https://wspa.pl/nasze-kierunki/studia-licencjackie/finanse-i-rachunkowosc/" TargetMode="External"/><Relationship Id="rId80" Type="http://schemas.openxmlformats.org/officeDocument/2006/relationships/hyperlink" Target="https://up.lublin.pl/rekrutacja/doradztwo-w-obszarach-wiejskich-ii-stopnia/" TargetMode="External"/><Relationship Id="rId176" Type="http://schemas.openxmlformats.org/officeDocument/2006/relationships/hyperlink" Target="https://rekrutacja.pollub.pl/studia-2-stopnia/kierunki-studiow/" TargetMode="External"/><Relationship Id="rId341" Type="http://schemas.openxmlformats.org/officeDocument/2006/relationships/hyperlink" Target="https://kandydat.kul.pl/studia-ii-stopnia/retoryka-stosowana-studia-ii-stopnia/" TargetMode="External"/><Relationship Id="rId383" Type="http://schemas.openxmlformats.org/officeDocument/2006/relationships/hyperlink" Target="https://www.wsei.pl/rekrutacja/studia-inzynierskie/transport-i-st/" TargetMode="External"/><Relationship Id="rId201" Type="http://schemas.openxmlformats.org/officeDocument/2006/relationships/hyperlink" Target="https://rekrutacja.pollub.pl/studia-2-stopnia/kierunki-studiow/" TargetMode="External"/><Relationship Id="rId243" Type="http://schemas.openxmlformats.org/officeDocument/2006/relationships/hyperlink" Target="https://irk.umcs.pl/pl/offer/rekrutacja-24-25/programme/POL_MLP_S1/?from=field:POL_MLP" TargetMode="External"/><Relationship Id="rId285" Type="http://schemas.openxmlformats.org/officeDocument/2006/relationships/hyperlink" Target="https://kandydat.kul.pl/strona-glowna/studia-i-stopnia/pedagogika-specjalna-2/" TargetMode="External"/><Relationship Id="rId38" Type="http://schemas.openxmlformats.org/officeDocument/2006/relationships/hyperlink" Target="https://up.lublin.pl/rekrutacja/bezpieczenstwo-i-certyfikacja-zywnosci/" TargetMode="External"/><Relationship Id="rId103" Type="http://schemas.openxmlformats.org/officeDocument/2006/relationships/hyperlink" Target="https://www.akademia-pol.edu.pl/ekonomia-studia-licencjacjkie/" TargetMode="External"/><Relationship Id="rId310" Type="http://schemas.openxmlformats.org/officeDocument/2006/relationships/hyperlink" Target="https://www.wsns.lublin.pl/oferta/studia-licencjackie/praca-socjalna" TargetMode="External"/><Relationship Id="rId70" Type="http://schemas.openxmlformats.org/officeDocument/2006/relationships/hyperlink" Target="https://kandydat.kul.pl/strona-glowna/studia-i-stopnia/coaching-i-doradztwo-kariery/" TargetMode="External"/><Relationship Id="rId91" Type="http://schemas.openxmlformats.org/officeDocument/2006/relationships/hyperlink" Target="https://irk.umcs.pl/pl/offer/rekrutacja-24-25/programme/ART_EAM_S2/?from=field:ART_EAM" TargetMode="External"/><Relationship Id="rId145" Type="http://schemas.openxmlformats.org/officeDocument/2006/relationships/hyperlink" Target="https://irk.umcs.pl/pl/offer/rekrutacja-24-25/programme/NOZ_GWK_S2/?from=field:NOZ_GWK" TargetMode="External"/><Relationship Id="rId166" Type="http://schemas.openxmlformats.org/officeDocument/2006/relationships/hyperlink" Target="https://kandydat.kul.pl/strona-glowna/studia-i-stopnia/historia/" TargetMode="External"/><Relationship Id="rId187" Type="http://schemas.openxmlformats.org/officeDocument/2006/relationships/hyperlink" Target="https://up.lublin.pl/rekrutacja/rekrutacjanastudia/inzynieria-ekologiczna/" TargetMode="External"/><Relationship Id="rId331" Type="http://schemas.openxmlformats.org/officeDocument/2006/relationships/hyperlink" Target="https://www.wsei.pl/rekrutacja/studia-jednolite-magisterskie/psychologia-jednolite-magisterskie/" TargetMode="External"/><Relationship Id="rId352" Type="http://schemas.openxmlformats.org/officeDocument/2006/relationships/hyperlink" Target="https://irk.umcs.pl/pl/offer/rekrutacja-24-25/programme/FIS_SOC_S1/?from=field:FIS_SOC" TargetMode="External"/><Relationship Id="rId373" Type="http://schemas.openxmlformats.org/officeDocument/2006/relationships/hyperlink" Target="https://www.wsns.lublin.pl/oferta/studia-licencjackie/techniki-dentystyczne" TargetMode="External"/><Relationship Id="rId394" Type="http://schemas.openxmlformats.org/officeDocument/2006/relationships/hyperlink" Target="https://www.akademia-pol.edu.pl/turystyka-i-rekreacja-iist/" TargetMode="External"/><Relationship Id="rId408" Type="http://schemas.openxmlformats.org/officeDocument/2006/relationships/hyperlink" Target="https://www.wsei.pl/rekrutacja/studia-magisterskie/zarzadzanie-ii-st/" TargetMode="External"/><Relationship Id="rId1" Type="http://schemas.openxmlformats.org/officeDocument/2006/relationships/hyperlink" Target="https://kandydat.kul.pl/strona-glowna/studia-i-stopnia/administracja-2/" TargetMode="External"/><Relationship Id="rId212" Type="http://schemas.openxmlformats.org/officeDocument/2006/relationships/hyperlink" Target="https://irk.umcs.pl/pl/offer/rekrutacja-24-25/programme/FIS_KOG_S2/?from=field:FIS_KOG" TargetMode="External"/><Relationship Id="rId233" Type="http://schemas.openxmlformats.org/officeDocument/2006/relationships/hyperlink" Target="https://rekrutacja.umlub.pl/lekarski" TargetMode="External"/><Relationship Id="rId254" Type="http://schemas.openxmlformats.org/officeDocument/2006/relationships/hyperlink" Target="https://www.wsei.pl/rekrutacja/studia-inzynierskie/mechatronika-i-st/" TargetMode="External"/><Relationship Id="rId28" Type="http://schemas.openxmlformats.org/officeDocument/2006/relationships/hyperlink" Target="https://irk.umcs.pl/pl/offer/rekrutacja-24-25/programme/FIL_AIN_S1/?from=field:FIL_AIN" TargetMode="External"/><Relationship Id="rId49" Type="http://schemas.openxmlformats.org/officeDocument/2006/relationships/hyperlink" Target="https://www.wsei.pl/rekrutacja/studia-licencjackie/bezpieczenstwo-wewnetrzne/" TargetMode="External"/><Relationship Id="rId114" Type="http://schemas.openxmlformats.org/officeDocument/2006/relationships/hyperlink" Target="https://kandydat.kul.pl/studia-ii-stopnia/filologia-angielska/" TargetMode="External"/><Relationship Id="rId275" Type="http://schemas.openxmlformats.org/officeDocument/2006/relationships/hyperlink" Target="https://kandydat.kul.pl/studia-ii-stopnia/pedagogika/" TargetMode="External"/><Relationship Id="rId296" Type="http://schemas.openxmlformats.org/officeDocument/2006/relationships/hyperlink" Target="https://www.wsns.lublin.pl/oferta/studia-magisterskie/pielegniarstwo" TargetMode="External"/><Relationship Id="rId300" Type="http://schemas.openxmlformats.org/officeDocument/2006/relationships/hyperlink" Target="https://rekrutacja.umlub.pl/poloznictwo" TargetMode="External"/><Relationship Id="rId60" Type="http://schemas.openxmlformats.org/officeDocument/2006/relationships/hyperlink" Target="https://rekrutacja.umlub.pl/biomedycyna" TargetMode="External"/><Relationship Id="rId81" Type="http://schemas.openxmlformats.org/officeDocument/2006/relationships/hyperlink" Target="https://irk.umcs.pl/pl/offer/rekrutacja-24-25/programme/POL_DKS_S1/?from=field:POL_DKS" TargetMode="External"/><Relationship Id="rId135" Type="http://schemas.openxmlformats.org/officeDocument/2006/relationships/hyperlink" Target="https://rekrutacja.umlub.pl/fizjoterapia" TargetMode="External"/><Relationship Id="rId156" Type="http://schemas.openxmlformats.org/officeDocument/2006/relationships/hyperlink" Target="https://irk.umcs.pl/pl/offer/rekrutacja-24-25/programme/ART_GRA_S2/?from=field:ART_GRA" TargetMode="External"/><Relationship Id="rId177" Type="http://schemas.openxmlformats.org/officeDocument/2006/relationships/hyperlink" Target="https://www.wsei.pl/rekrutacja/studia-inzynierskie/informatyka-i-st/" TargetMode="External"/><Relationship Id="rId198" Type="http://schemas.openxmlformats.org/officeDocument/2006/relationships/hyperlink" Target="https://up.lublin.pl/rekrutacja/inzynieria-rolnicza-i-lesna/" TargetMode="External"/><Relationship Id="rId321" Type="http://schemas.openxmlformats.org/officeDocument/2006/relationships/hyperlink" Target="https://kandydat.kul.pl/studia-ii-stopnia/prawo-w-biznesie/" TargetMode="External"/><Relationship Id="rId342" Type="http://schemas.openxmlformats.org/officeDocument/2006/relationships/hyperlink" Target="https://rekrutacja.pollub.pl/studia-1-stopnia/kierunki-studiow/" TargetMode="External"/><Relationship Id="rId363" Type="http://schemas.openxmlformats.org/officeDocument/2006/relationships/hyperlink" Target="https://kandydat.kul.pl/studia-ii-stopnia/stosunki-miedzynarodowe/" TargetMode="External"/><Relationship Id="rId384" Type="http://schemas.openxmlformats.org/officeDocument/2006/relationships/hyperlink" Target="https://www.wsei.pl/rekrutacja/studia-magisterskie/transport-ii-st/" TargetMode="External"/><Relationship Id="rId419" Type="http://schemas.openxmlformats.org/officeDocument/2006/relationships/hyperlink" Target="https://up.lublin.pl/rekrutacja/zarzadzanie-w-produkcji-i-przetworstwie-mleka-ii-stopnia/" TargetMode="External"/><Relationship Id="rId202" Type="http://schemas.openxmlformats.org/officeDocument/2006/relationships/hyperlink" Target="https://up.lublin.pl/rekrutacja/inzynieria-srodowiska/" TargetMode="External"/><Relationship Id="rId223" Type="http://schemas.openxmlformats.org/officeDocument/2006/relationships/hyperlink" Target="https://irk.umcs.pl/pl/offer/rekrutacja-24-25/programme/FIS_KRS_S1/?from=field:FIS_KRS" TargetMode="External"/><Relationship Id="rId244" Type="http://schemas.openxmlformats.org/officeDocument/2006/relationships/hyperlink" Target="https://irk.umcs.pl/pl/offer/rekrutacja-24-25/programme/MFI_MAT_S1/?from=field:MFI_MAT" TargetMode="External"/><Relationship Id="rId18" Type="http://schemas.openxmlformats.org/officeDocument/2006/relationships/hyperlink" Target="https://up.lublin.pl/rekrutacja/analityka-weterynaryjna-ii-stopnia/" TargetMode="External"/><Relationship Id="rId39" Type="http://schemas.openxmlformats.org/officeDocument/2006/relationships/hyperlink" Target="https://up.lublin.pl/rekrutacja/behawiorystyka-zwierzat/" TargetMode="External"/><Relationship Id="rId265" Type="http://schemas.openxmlformats.org/officeDocument/2006/relationships/hyperlink" Target="https://kandydat.kul.pl/strona-glowna/studia-i-stopnia/nauka-o-rodzinie/" TargetMode="External"/><Relationship Id="rId286" Type="http://schemas.openxmlformats.org/officeDocument/2006/relationships/hyperlink" Target="https://up.lublin.pl/rekrutacja/pielegnacja-zwierzat-i-animaloterapia/" TargetMode="External"/><Relationship Id="rId50" Type="http://schemas.openxmlformats.org/officeDocument/2006/relationships/hyperlink" Target="https://up.lublin.pl/rekrutacja/biobezpieczenstwo-i-zarzadzanie-kryzysowe/" TargetMode="External"/><Relationship Id="rId104" Type="http://schemas.openxmlformats.org/officeDocument/2006/relationships/hyperlink" Target="https://www.akademia-pol.edu.pl/ekonomia-iist/" TargetMode="External"/><Relationship Id="rId125" Type="http://schemas.openxmlformats.org/officeDocument/2006/relationships/hyperlink" Target="https://kandydat.kul.pl/studia-ii-stopnia/filologia-polska/" TargetMode="External"/><Relationship Id="rId146" Type="http://schemas.openxmlformats.org/officeDocument/2006/relationships/hyperlink" Target="https://irk.umcs.pl/pl/offer/rekrutacja-24-25/programme/NOZ_GIN_S1/?from=field:NOZ_GIN" TargetMode="External"/><Relationship Id="rId167" Type="http://schemas.openxmlformats.org/officeDocument/2006/relationships/hyperlink" Target="https://kandydat.kul.pl/studia-ii-stopnia/historia/" TargetMode="External"/><Relationship Id="rId188" Type="http://schemas.openxmlformats.org/officeDocument/2006/relationships/hyperlink" Target="https://rekrutacja.pollub.pl/studia-1-stopnia/kierunki-studiow/" TargetMode="External"/><Relationship Id="rId311" Type="http://schemas.openxmlformats.org/officeDocument/2006/relationships/hyperlink" Target="https://kandydat.kul.pl/studia-ii-stopnia/praca-socjalna/" TargetMode="External"/><Relationship Id="rId332" Type="http://schemas.openxmlformats.org/officeDocument/2006/relationships/hyperlink" Target="https://www.wsns.lublin.pl/oferta/studia-licencjackie/psychologia" TargetMode="External"/><Relationship Id="rId353" Type="http://schemas.openxmlformats.org/officeDocument/2006/relationships/hyperlink" Target="https://irk.umcs.pl/pl/offer/rekrutacja-24-25/programme/FIS_SOC_S2/?from=field:FIS_SOC" TargetMode="External"/><Relationship Id="rId374" Type="http://schemas.openxmlformats.org/officeDocument/2006/relationships/hyperlink" Target="https://up.lublin.pl/rekrutacja/technologia-zywnosci-i-zywienie-czlowieka/" TargetMode="External"/><Relationship Id="rId395" Type="http://schemas.openxmlformats.org/officeDocument/2006/relationships/hyperlink" Target="https://kandydat.kul.pl/studia-ii-stopnia/turystyka-kulturowa/" TargetMode="External"/><Relationship Id="rId409" Type="http://schemas.openxmlformats.org/officeDocument/2006/relationships/hyperlink" Target="https://www.akademia-pol.edu.pl/zarzadzanie-i-stopien/" TargetMode="External"/><Relationship Id="rId71" Type="http://schemas.openxmlformats.org/officeDocument/2006/relationships/hyperlink" Target="https://up.lublin.pl/rekrutacja/diagnostyka-ekoprzestepczosci/" TargetMode="External"/><Relationship Id="rId92" Type="http://schemas.openxmlformats.org/officeDocument/2006/relationships/hyperlink" Target="https://rekrutacja.pollub.pl/studia-1-stopnia/kierunki-studiow/" TargetMode="External"/><Relationship Id="rId213" Type="http://schemas.openxmlformats.org/officeDocument/2006/relationships/hyperlink" Target="http://test.kul.eu/studia-i-stopnia/kognitywistyka/" TargetMode="External"/><Relationship Id="rId234" Type="http://schemas.openxmlformats.org/officeDocument/2006/relationships/hyperlink" Target="https://rekrutacja.umlub.pl/lekarsko-dentystyczny" TargetMode="External"/><Relationship Id="rId420" Type="http://schemas.openxmlformats.org/officeDocument/2006/relationships/hyperlink" Target="https://up.lublin.pl/rekrutacja/zielarstwo-i-fitoprodukty/" TargetMode="External"/><Relationship Id="rId2" Type="http://schemas.openxmlformats.org/officeDocument/2006/relationships/hyperlink" Target="https://kandydat.kul.pl/studia-ii-stopnia/administracja/" TargetMode="External"/><Relationship Id="rId29" Type="http://schemas.openxmlformats.org/officeDocument/2006/relationships/hyperlink" Target="https://irk.umcs.pl/pl/offer/rekrutacja-24-25/programme/FIL_AIN_S2/?from=field:FIL_AIN" TargetMode="External"/><Relationship Id="rId255" Type="http://schemas.openxmlformats.org/officeDocument/2006/relationships/hyperlink" Target="https://wspa.pl/nasze-kierunki/studia-licencjackie/media_i_dziennikarstwo" TargetMode="External"/><Relationship Id="rId276" Type="http://schemas.openxmlformats.org/officeDocument/2006/relationships/hyperlink" Target="https://www.wsei.pl/rekrutacja/studia-licencjackie/pedagogika-i-st/" TargetMode="External"/><Relationship Id="rId297" Type="http://schemas.openxmlformats.org/officeDocument/2006/relationships/hyperlink" Target="https://irk.umcs.pl/pl/offer/rekrutacja-24-25/programme/POL_POL_S1/?from=field:POL_POL" TargetMode="External"/><Relationship Id="rId40" Type="http://schemas.openxmlformats.org/officeDocument/2006/relationships/hyperlink" Target="https://up.lublin.pl/rekrutacja/bezpieczenstwo-i-higiena-pracy/" TargetMode="External"/><Relationship Id="rId115" Type="http://schemas.openxmlformats.org/officeDocument/2006/relationships/hyperlink" Target="https://www.akademia-pol.edu.pl/filologia-angielska-2/" TargetMode="External"/><Relationship Id="rId136" Type="http://schemas.openxmlformats.org/officeDocument/2006/relationships/hyperlink" Target="https://www.wsei.pl/rekrutacja/studia-jednolite-magisterskie/fizjoterapia-jednolite-magisterskie/" TargetMode="External"/><Relationship Id="rId157" Type="http://schemas.openxmlformats.org/officeDocument/2006/relationships/hyperlink" Target="https://irk.umcs.pl/pl/offer/rekrutacja-24-25/programme/ART_GRA_S1/?from=field:ART_GRA" TargetMode="External"/><Relationship Id="rId178" Type="http://schemas.openxmlformats.org/officeDocument/2006/relationships/hyperlink" Target="https://www.wsei.pl/rekrutacja/studia-magisterskie/informatyka-ii-st/" TargetMode="External"/><Relationship Id="rId301" Type="http://schemas.openxmlformats.org/officeDocument/2006/relationships/hyperlink" Target="https://rekrutacja.umlub.pl/poloznictwo" TargetMode="External"/><Relationship Id="rId322" Type="http://schemas.openxmlformats.org/officeDocument/2006/relationships/hyperlink" Target="https://kandydat.kul.pl/strona-glowna/studia-i-stopnia/przywodztwo-i-retoryka/" TargetMode="External"/><Relationship Id="rId343" Type="http://schemas.openxmlformats.org/officeDocument/2006/relationships/hyperlink" Target="https://rekrutacja.pollub.pl/studia-2-stopnia/kierunki-studiow/" TargetMode="External"/><Relationship Id="rId364" Type="http://schemas.openxmlformats.org/officeDocument/2006/relationships/hyperlink" Target="https://wspa.pl/nasze-kierunki/studia-licencjackie/stosunki-miedzynarodowe-licencjackie/" TargetMode="External"/><Relationship Id="rId61" Type="http://schemas.openxmlformats.org/officeDocument/2006/relationships/hyperlink" Target="https://rekrutacja.umlub.pl/biomedycyna" TargetMode="External"/><Relationship Id="rId82" Type="http://schemas.openxmlformats.org/officeDocument/2006/relationships/hyperlink" Target="https://irk.umcs.pl/pl/offer/rekrutacja-24-25/programme/POL_DKS_S2/?from=field:POL_DKS" TargetMode="External"/><Relationship Id="rId199" Type="http://schemas.openxmlformats.org/officeDocument/2006/relationships/hyperlink" Target="https://irk.umcs.pl/pl/offer/rekrutacja-24-25/field/MFI_IND/" TargetMode="External"/><Relationship Id="rId203" Type="http://schemas.openxmlformats.org/officeDocument/2006/relationships/hyperlink" Target="https://up.lublin.pl/rekrutacja/inzynieria-srodowiska-ii-stopnia/" TargetMode="External"/><Relationship Id="rId385" Type="http://schemas.openxmlformats.org/officeDocument/2006/relationships/hyperlink" Target="https://wspa.pl/nasze-kierunki/studia-inzynierskie/transport/" TargetMode="External"/><Relationship Id="rId19" Type="http://schemas.openxmlformats.org/officeDocument/2006/relationships/hyperlink" Target="https://irk.umcs.pl/pl/offer/rekrutacja-24-25/programme/FIL_ANG_S1/?from=field:FIL_ANG" TargetMode="External"/><Relationship Id="rId224" Type="http://schemas.openxmlformats.org/officeDocument/2006/relationships/hyperlink" Target="https://up.lublin.pl/rekrutacja/kryminalistyka-w-biogospodarce/" TargetMode="External"/><Relationship Id="rId245" Type="http://schemas.openxmlformats.org/officeDocument/2006/relationships/hyperlink" Target="https://irk.umcs.pl/pl/offer/rekrutacja-24-25/programme/MFI_MAT_S2/?from=field:MFI_MAT" TargetMode="External"/><Relationship Id="rId266" Type="http://schemas.openxmlformats.org/officeDocument/2006/relationships/hyperlink" Target="https://kandydat.kul.pl/studia-ii-stopnia/nauki-o-rodzinie/" TargetMode="External"/><Relationship Id="rId287" Type="http://schemas.openxmlformats.org/officeDocument/2006/relationships/hyperlink" Target="https://kandydat.kul.pl/?page_id=24482&amp;preview=true" TargetMode="External"/><Relationship Id="rId410" Type="http://schemas.openxmlformats.org/officeDocument/2006/relationships/hyperlink" Target="https://wspa.pl/nasze-kierunki/studia-licencjackie/zarzadzanie-licencjackie/" TargetMode="External"/><Relationship Id="rId30" Type="http://schemas.openxmlformats.org/officeDocument/2006/relationships/hyperlink" Target="https://kandydat.kul.pl/strona-glowna/studia-i-stopnia/architektura-krajobrazu/" TargetMode="External"/><Relationship Id="rId105" Type="http://schemas.openxmlformats.org/officeDocument/2006/relationships/hyperlink" Target="https://rekrutacja.pollub.pl/studia-1-stopnia/kierunki-studiow/" TargetMode="External"/><Relationship Id="rId126" Type="http://schemas.openxmlformats.org/officeDocument/2006/relationships/hyperlink" Target="https://irk.umcs.pl/pl/offer/rekrutacja-24-25/programme/FIS_FIL_S1/?from=field:FIS_FIL" TargetMode="External"/><Relationship Id="rId147" Type="http://schemas.openxmlformats.org/officeDocument/2006/relationships/hyperlink" Target="https://irk.umcs.pl/pl/offer/rekrutacja-24-25/programme/HIA_GHA_S1/?from=field:HIA_GHA" TargetMode="External"/><Relationship Id="rId168" Type="http://schemas.openxmlformats.org/officeDocument/2006/relationships/hyperlink" Target="http://test.kul.eu/studia-i-stopnia/historia-sztuki/" TargetMode="External"/><Relationship Id="rId312" Type="http://schemas.openxmlformats.org/officeDocument/2006/relationships/hyperlink" Target="https://irk.umcs.pl/pl/offer/rekrutacja-24-25/field/PRA_PAD/" TargetMode="External"/><Relationship Id="rId333" Type="http://schemas.openxmlformats.org/officeDocument/2006/relationships/hyperlink" Target="https://www.wsns.lublin.pl/oferta/studia-jednolite-piecioletnie-magisterskie/psychologia-studia-jednolite-magisterskie" TargetMode="External"/><Relationship Id="rId354" Type="http://schemas.openxmlformats.org/officeDocument/2006/relationships/hyperlink" Target="http://test.kul.eu/studia-i-stopnia/socjologia/" TargetMode="External"/><Relationship Id="rId51" Type="http://schemas.openxmlformats.org/officeDocument/2006/relationships/hyperlink" Target="https://up.lublin.pl/rekrutacja/bioinzynieria/" TargetMode="External"/><Relationship Id="rId72" Type="http://schemas.openxmlformats.org/officeDocument/2006/relationships/hyperlink" Target="https://up.lublin.pl/rekrutacja/dietetyka/" TargetMode="External"/><Relationship Id="rId93" Type="http://schemas.openxmlformats.org/officeDocument/2006/relationships/hyperlink" Target="https://rekrutacja.pollub.pl/studia-2-stopnia/kierunki-studiow/" TargetMode="External"/><Relationship Id="rId189" Type="http://schemas.openxmlformats.org/officeDocument/2006/relationships/hyperlink" Target="https://rekrutacja.pollub.pl/studia-2-stopnia/kierunki-studiow/" TargetMode="External"/><Relationship Id="rId375" Type="http://schemas.openxmlformats.org/officeDocument/2006/relationships/hyperlink" Target="https://up.lublin.pl/rekrutacja/technologia-zywnosci-i-zywienie-czlowieka-ii-stopnia/" TargetMode="External"/><Relationship Id="rId396" Type="http://schemas.openxmlformats.org/officeDocument/2006/relationships/hyperlink" Target="https://irk.umcs.pl/pl/offer/rekrutacja-24-25/programme/FIL_UKR_S1/?from=field:FIL_UKR" TargetMode="External"/><Relationship Id="rId3" Type="http://schemas.openxmlformats.org/officeDocument/2006/relationships/hyperlink" Target="https://www.wsei.pl/rekrutacja/studia-licencjackie/administracja-i-st/" TargetMode="External"/><Relationship Id="rId214" Type="http://schemas.openxmlformats.org/officeDocument/2006/relationships/hyperlink" Target="https://kandydat.kul.pl/studia-ii-stopnia/kognitywistyka/" TargetMode="External"/><Relationship Id="rId235" Type="http://schemas.openxmlformats.org/officeDocument/2006/relationships/hyperlink" Target="https://kandydat.kul.pl/studia-ii-stopnia/lingwistyka-stosowana/" TargetMode="External"/><Relationship Id="rId256" Type="http://schemas.openxmlformats.org/officeDocument/2006/relationships/hyperlink" Target="https://irk.umcs.pl/pl/offer/rekrutacja-24-25/programme/EKO_MSG_S1/?from=field:EKO_MSG" TargetMode="External"/><Relationship Id="rId277" Type="http://schemas.openxmlformats.org/officeDocument/2006/relationships/hyperlink" Target="https://www.wsei.pl/rekrutacja/studia-magisterskie/pedagogika-ii-st/" TargetMode="External"/><Relationship Id="rId298" Type="http://schemas.openxmlformats.org/officeDocument/2006/relationships/hyperlink" Target="https://irk.umcs.pl/pl/offer/rekrutacja-24-25/programme/POL_POL_S2/?from=field:POL_POL" TargetMode="External"/><Relationship Id="rId400" Type="http://schemas.openxmlformats.org/officeDocument/2006/relationships/hyperlink" Target="https://www.akademia-pol.edu.pl/wychowanie-fizyczne-2st/" TargetMode="External"/><Relationship Id="rId421" Type="http://schemas.openxmlformats.org/officeDocument/2006/relationships/hyperlink" Target="https://up.lublin.pl/rekrutacja/zielarstwo-i-fitoprodukty-ii-stopnia/" TargetMode="External"/><Relationship Id="rId116" Type="http://schemas.openxmlformats.org/officeDocument/2006/relationships/hyperlink" Target="https://kandydat.kul.pl/strona-glowna/studia-i-stopnia/filologia-klasyczna/" TargetMode="External"/><Relationship Id="rId137" Type="http://schemas.openxmlformats.org/officeDocument/2006/relationships/hyperlink" Target="https://www.akademia-pol.edu.pl/fizjoterapia/" TargetMode="External"/><Relationship Id="rId158" Type="http://schemas.openxmlformats.org/officeDocument/2006/relationships/hyperlink" Target="https://rekrutacja.umlub.pl/higiena-stomatologiczna" TargetMode="External"/><Relationship Id="rId302" Type="http://schemas.openxmlformats.org/officeDocument/2006/relationships/hyperlink" Target="https://www.akademia-pol.edu.pl/poloznictwo/" TargetMode="External"/><Relationship Id="rId323" Type="http://schemas.openxmlformats.org/officeDocument/2006/relationships/hyperlink" Target="https://irk.umcs.pl/pl/offer/rekrutacja-24-25/programme/POL_PRM_S1/?from=field:POL_PRM" TargetMode="External"/><Relationship Id="rId344" Type="http://schemas.openxmlformats.org/officeDocument/2006/relationships/hyperlink" Target="https://up.lublin.pl/rekrutacja/rolnictwo/" TargetMode="External"/><Relationship Id="rId20" Type="http://schemas.openxmlformats.org/officeDocument/2006/relationships/hyperlink" Target="https://irk.umcs.pl/pl/offer/rekrutacja-24-25/programme/FIL_ANG_S2/?from=field:FIL_ANG" TargetMode="External"/><Relationship Id="rId41" Type="http://schemas.openxmlformats.org/officeDocument/2006/relationships/hyperlink" Target="https://up.lublin.pl/rekrutacja/bezpieczenstwo-i-higiena-pracy-ii/" TargetMode="External"/><Relationship Id="rId62" Type="http://schemas.openxmlformats.org/officeDocument/2006/relationships/hyperlink" Target="https://irk.umcs.pl/pl/offer/rekrutacja-24-25/programme/BIB_BTC_S1/?from=field:BIB_BTC" TargetMode="External"/><Relationship Id="rId83" Type="http://schemas.openxmlformats.org/officeDocument/2006/relationships/hyperlink" Target="http://test.kul.eu/studia-i-stopnia/dziennikarstwo-komunikacja-spoleczna/" TargetMode="External"/><Relationship Id="rId179" Type="http://schemas.openxmlformats.org/officeDocument/2006/relationships/hyperlink" Target="https://wspa.pl/nasze-kierunki/studia-inzynierskie/informatyka-2/" TargetMode="External"/><Relationship Id="rId365" Type="http://schemas.openxmlformats.org/officeDocument/2006/relationships/hyperlink" Target="https://irk.umcs.pl/pl/offer/rekrutacja-24-25/programme/POL_SSW_S1/?from=field:POL_SSW" TargetMode="External"/><Relationship Id="rId386" Type="http://schemas.openxmlformats.org/officeDocument/2006/relationships/hyperlink" Target="https://up.lublin.pl/rekrutacja/transport-i-logistyka/" TargetMode="External"/><Relationship Id="rId190" Type="http://schemas.openxmlformats.org/officeDocument/2006/relationships/hyperlink" Target="https://rekrutacja.pollub.pl/studia-1-stopnia/kierunki-studiow/" TargetMode="External"/><Relationship Id="rId204" Type="http://schemas.openxmlformats.org/officeDocument/2006/relationships/hyperlink" Target="https://irk.umcs.pl/pl/offer/rekrutacja-24-25/programme/CHE_INS_S1/?from=field:CHE_INS" TargetMode="External"/><Relationship Id="rId225" Type="http://schemas.openxmlformats.org/officeDocument/2006/relationships/hyperlink" Target="https://irk.umcs.pl/pl/offer/rekrutacja-24-25/field/PRA_KRY/" TargetMode="External"/><Relationship Id="rId246" Type="http://schemas.openxmlformats.org/officeDocument/2006/relationships/hyperlink" Target="https://rekrutacja.pollub.pl/studia-1-stopnia/kierunki-studiow/" TargetMode="External"/><Relationship Id="rId267" Type="http://schemas.openxmlformats.org/officeDocument/2006/relationships/hyperlink" Target="https://irk.umcs.pl/pl/offer/rekrutacja-24-25/programme/POL_NOM_Z2/?from=field:POL_NOM" TargetMode="External"/><Relationship Id="rId288" Type="http://schemas.openxmlformats.org/officeDocument/2006/relationships/hyperlink" Target="https://kandydat.kul.pl/studia-ii-stopnia/pielegniarstwo/" TargetMode="External"/><Relationship Id="rId411" Type="http://schemas.openxmlformats.org/officeDocument/2006/relationships/hyperlink" Target="https://wspa.pl/nasze-kierunki/studia-magisterskie/zarzadzanie-magisterskie/" TargetMode="External"/><Relationship Id="rId106" Type="http://schemas.openxmlformats.org/officeDocument/2006/relationships/hyperlink" Target="https://rekrutacja.pollub.pl/studia-2-stopnia/kierunki-studiow/" TargetMode="External"/><Relationship Id="rId127" Type="http://schemas.openxmlformats.org/officeDocument/2006/relationships/hyperlink" Target="https://irk.umcs.pl/pl/offer/rekrutacja-24-25/programme/FIS_FIL_S2/?from=field:FIS_FIL" TargetMode="External"/><Relationship Id="rId313" Type="http://schemas.openxmlformats.org/officeDocument/2006/relationships/hyperlink" Target="https://irk.umcs.pl/pl/offer/rekrutacja-24-25/field/PRA_PAD/" TargetMode="External"/><Relationship Id="rId10" Type="http://schemas.openxmlformats.org/officeDocument/2006/relationships/hyperlink" Target="https://up.lublin.pl/rekrutacja/agrobiznes-ii-stopnia/" TargetMode="External"/><Relationship Id="rId31" Type="http://schemas.openxmlformats.org/officeDocument/2006/relationships/hyperlink" Target="https://kandydat.kul.pl/studia-ii-stopnia/architektura-krajobrazu/" TargetMode="External"/><Relationship Id="rId52" Type="http://schemas.openxmlformats.org/officeDocument/2006/relationships/hyperlink" Target="https://up.lublin.pl/rekrutacja/bioinzynieria-ii-stopnia/" TargetMode="External"/><Relationship Id="rId73" Type="http://schemas.openxmlformats.org/officeDocument/2006/relationships/hyperlink" Target="https://up.lublin.pl/rekrutacja/dietetyka-ii-stopnia/" TargetMode="External"/><Relationship Id="rId94" Type="http://schemas.openxmlformats.org/officeDocument/2006/relationships/hyperlink" Target="https://irk.umcs.pl/pl/offer/rekrutacja-24-25/programme/EKO_EBI_S1/?from=field:EKO_EBI" TargetMode="External"/><Relationship Id="rId148" Type="http://schemas.openxmlformats.org/officeDocument/2006/relationships/hyperlink" Target="https://irk.umcs.pl/pl/offer/rekrutacja-24-25/programme/FIL_GER_S1/?from=field:FIL_GER" TargetMode="External"/><Relationship Id="rId169" Type="http://schemas.openxmlformats.org/officeDocument/2006/relationships/hyperlink" Target="https://kandydat.kul.pl/studia-ii-stopnia/historia-sztuki/" TargetMode="External"/><Relationship Id="rId334" Type="http://schemas.openxmlformats.org/officeDocument/2006/relationships/hyperlink" Target="https://www.wsei.pl/rekrutacja/studia-jednolite-magisterskie/psychologia-dla-magistrow/" TargetMode="External"/><Relationship Id="rId355" Type="http://schemas.openxmlformats.org/officeDocument/2006/relationships/hyperlink" Target="https://kandydat.kul.pl/studia-ii-stopnia/socjologia/" TargetMode="External"/><Relationship Id="rId376" Type="http://schemas.openxmlformats.org/officeDocument/2006/relationships/hyperlink" Target="https://irk.umcs.pl/pl/offer/rekrutacja-24-25/programme/FIL_TCK_S1/?from=field:FIL_TCK" TargetMode="External"/><Relationship Id="rId397" Type="http://schemas.openxmlformats.org/officeDocument/2006/relationships/hyperlink" Target="https://up.lublin.pl/rekrutacja/kierunek-weterynaria/" TargetMode="External"/><Relationship Id="rId4" Type="http://schemas.openxmlformats.org/officeDocument/2006/relationships/hyperlink" Target="https://www.wsei.pl/rekrutacja/studia-magisterskie/administracja-ii-st/" TargetMode="External"/><Relationship Id="rId180" Type="http://schemas.openxmlformats.org/officeDocument/2006/relationships/hyperlink" Target="https://wspa.pl/nasze-kierunki/studia-magisterskie/informatyka-magisterskie/" TargetMode="External"/><Relationship Id="rId215" Type="http://schemas.openxmlformats.org/officeDocument/2006/relationships/hyperlink" Target="https://rekrutacja.umlub.pl/kosmetologia" TargetMode="External"/><Relationship Id="rId236" Type="http://schemas.openxmlformats.org/officeDocument/2006/relationships/hyperlink" Target="https://irk.umcs.pl/pl/offer/rekrutacja-24-25/programme/EKO_LOG_S1/?from=field:EKO_LOG" TargetMode="External"/><Relationship Id="rId257" Type="http://schemas.openxmlformats.org/officeDocument/2006/relationships/hyperlink" Target="https://irk.umcs.pl/pl/offer/rekrutacja-24-25/programme/EKO_MSG_S2/?from=field:EKO_MSG" TargetMode="External"/><Relationship Id="rId278" Type="http://schemas.openxmlformats.org/officeDocument/2006/relationships/hyperlink" Target="https://irk.umcs.pl/pl/offer/rekrutacja-24-25/field/PIP_PPW/" TargetMode="External"/><Relationship Id="rId401" Type="http://schemas.openxmlformats.org/officeDocument/2006/relationships/hyperlink" Target="https://irk.umcs.pl/pl/offer/rekrutacja-24-25/programme/EKO_ZAR_S1/?from=field:EKO_ZAR" TargetMode="External"/><Relationship Id="rId422" Type="http://schemas.openxmlformats.org/officeDocument/2006/relationships/hyperlink" Target="https://up.lublin.pl/rekrutacja/zielona-urbanistyka-ii-stopnia/" TargetMode="External"/><Relationship Id="rId303" Type="http://schemas.openxmlformats.org/officeDocument/2006/relationships/hyperlink" Target="https://irk.umcs.pl/pl/offer/rekrutacja-24-25/programme/FIL_PNK_S1/?from=field:FIL_PNK" TargetMode="External"/><Relationship Id="rId42" Type="http://schemas.openxmlformats.org/officeDocument/2006/relationships/hyperlink" Target="https://irk.umcs.pl/pl/offer/rekrutacja-24-25/field/POL_BEN/" TargetMode="External"/><Relationship Id="rId84" Type="http://schemas.openxmlformats.org/officeDocument/2006/relationships/hyperlink" Target="https://kandydat.kul.pl/studia-ii-stopnia/dziennikarstwo-komunikacja-spoleczna/" TargetMode="External"/><Relationship Id="rId138" Type="http://schemas.openxmlformats.org/officeDocument/2006/relationships/hyperlink" Target="https://www.wsns.lublin.pl/oferta/studia-jednolite-piecioletnie-magisterskie/fizjoterapia-studia-jednolite-magisterskie" TargetMode="External"/><Relationship Id="rId345" Type="http://schemas.openxmlformats.org/officeDocument/2006/relationships/hyperlink" Target="https://up.lublin.pl/rekrutacja/rolnictwo-ii-stopnia/" TargetMode="External"/><Relationship Id="rId387" Type="http://schemas.openxmlformats.org/officeDocument/2006/relationships/hyperlink" Target="https://up.lublin.pl/rekrutacja/transport-i-logistyka-ii-stopnia/" TargetMode="External"/><Relationship Id="rId191" Type="http://schemas.openxmlformats.org/officeDocument/2006/relationships/hyperlink" Target="https://rekrutacja.pollub.pl/studia-2-stopnia/kierunki-studiow/" TargetMode="External"/><Relationship Id="rId205" Type="http://schemas.openxmlformats.org/officeDocument/2006/relationships/hyperlink" Target="https://rekrutacja.pollub.pl/studia-1-stopnia/kierunki-studiow/" TargetMode="External"/><Relationship Id="rId247" Type="http://schemas.openxmlformats.org/officeDocument/2006/relationships/hyperlink" Target="https://rekrutacja.pollub.pl/studia-2-stopnia/kierunki-studiow/" TargetMode="External"/><Relationship Id="rId412" Type="http://schemas.openxmlformats.org/officeDocument/2006/relationships/hyperlink" Target="https://www.wsns.lublin.pl/oferta/studia-licencjackie/zarzadzanie" TargetMode="External"/><Relationship Id="rId107" Type="http://schemas.openxmlformats.org/officeDocument/2006/relationships/hyperlink" Target="https://rekrutacja.umlub.pl/elektroradiologia" TargetMode="External"/><Relationship Id="rId289" Type="http://schemas.openxmlformats.org/officeDocument/2006/relationships/hyperlink" Target="https://rekrutacja.umlub.pl/pielegniarstwo" TargetMode="External"/><Relationship Id="rId11" Type="http://schemas.openxmlformats.org/officeDocument/2006/relationships/hyperlink" Target="https://up.lublin.pl/rekrutacja/agrolesnictwo-ii-stopnia/" TargetMode="External"/><Relationship Id="rId53" Type="http://schemas.openxmlformats.org/officeDocument/2006/relationships/hyperlink" Target="https://up.lublin.pl/rekrutacja/bioinformatyka-w-biogospodarce/" TargetMode="External"/><Relationship Id="rId149" Type="http://schemas.openxmlformats.org/officeDocument/2006/relationships/hyperlink" Target="https://irk.umcs.pl/pl/offer/rekrutacja-24-25/programme/FIL_GER_S2/?from=field:FIL_GER" TargetMode="External"/><Relationship Id="rId314" Type="http://schemas.openxmlformats.org/officeDocument/2006/relationships/hyperlink" Target="https://irk.umcs.pl/pl/offer/rekrutacja-24-25/field/PRA_PRB/" TargetMode="External"/><Relationship Id="rId356" Type="http://schemas.openxmlformats.org/officeDocument/2006/relationships/hyperlink" Target="https://wspa.pl/nasze-kierunki/studia-licencjackie/socjologia-licencjackie/" TargetMode="External"/><Relationship Id="rId398" Type="http://schemas.openxmlformats.org/officeDocument/2006/relationships/hyperlink" Target="https://irk.umcs.pl/pl/offer/rekrutacja-24-25/programme/FIL_WST_S2/?from=field:FIL_WST" TargetMode="External"/><Relationship Id="rId95" Type="http://schemas.openxmlformats.org/officeDocument/2006/relationships/hyperlink" Target="https://up.lublin.pl/rekrutacja/ekoenergetyka/" TargetMode="External"/><Relationship Id="rId160" Type="http://schemas.openxmlformats.org/officeDocument/2006/relationships/hyperlink" Target="https://up.lublin.pl/rekrutacja/hipologia-i-jezdziectwo-ii-stopnia/" TargetMode="External"/><Relationship Id="rId216" Type="http://schemas.openxmlformats.org/officeDocument/2006/relationships/hyperlink" Target="https://rekrutacja.umlub.pl/kosmetologia" TargetMode="External"/><Relationship Id="rId423" Type="http://schemas.openxmlformats.org/officeDocument/2006/relationships/hyperlink" Target="https://up.lublin.pl/rekrutacja/zielone-technologie/" TargetMode="External"/><Relationship Id="rId258" Type="http://schemas.openxmlformats.org/officeDocument/2006/relationships/hyperlink" Target="https://kandydat.kul.pl/strona-glowna/studia-i-stopnia/miedzyobszarowe-indywidualne-studia-humanistyczno-spoleczne/" TargetMode="External"/><Relationship Id="rId22" Type="http://schemas.openxmlformats.org/officeDocument/2006/relationships/hyperlink" Target="https://up.lublin.pl/rekrutacja/animaloterapia/" TargetMode="External"/><Relationship Id="rId64" Type="http://schemas.openxmlformats.org/officeDocument/2006/relationships/hyperlink" Target="https://kandydat.kul.pl/strona-glowna/studia-i-stopnia/biotechnologia/" TargetMode="External"/><Relationship Id="rId118" Type="http://schemas.openxmlformats.org/officeDocument/2006/relationships/hyperlink" Target="https://kandydat.kul.pl/strona-glowna/studia-i-stopnia/filologia-niderlandzka/" TargetMode="External"/><Relationship Id="rId325" Type="http://schemas.openxmlformats.org/officeDocument/2006/relationships/hyperlink" Target="https://wspa.pl/nasze-kierunki/studia-inzynierskie/projektowanie-wnetrz-2/" TargetMode="External"/><Relationship Id="rId367" Type="http://schemas.openxmlformats.org/officeDocument/2006/relationships/hyperlink" Target="https://kandydat.kul.pl/strona-glowna/studia-i-stopnia/sztuczna-inteligencja/" TargetMode="External"/><Relationship Id="rId171" Type="http://schemas.openxmlformats.org/officeDocument/2006/relationships/hyperlink" Target="https://irk.umcs.pl/pl/offer/rekrutacja-24-25/programme/MFI_INF_S1/?from=field:MFI_INF" TargetMode="External"/><Relationship Id="rId227" Type="http://schemas.openxmlformats.org/officeDocument/2006/relationships/hyperlink" Target="https://kandydat.kul.pl/strona-glowna/studia-i-stopnia/kryminologia/" TargetMode="External"/><Relationship Id="rId269" Type="http://schemas.openxmlformats.org/officeDocument/2006/relationships/hyperlink" Target="https://up.lublin.pl/rekrutacja/ochrona-srodowiska/" TargetMode="External"/><Relationship Id="rId33" Type="http://schemas.openxmlformats.org/officeDocument/2006/relationships/hyperlink" Target="https://up.lublin.pl/rekrutacja/architektura-krajobrazu-ii-stopnia/" TargetMode="External"/><Relationship Id="rId129" Type="http://schemas.openxmlformats.org/officeDocument/2006/relationships/hyperlink" Target="https://kandydat.kul.pl/studia-ii-stopnia/filozofia/" TargetMode="External"/><Relationship Id="rId280" Type="http://schemas.openxmlformats.org/officeDocument/2006/relationships/hyperlink" Target="https://www.wsei.pl/rekrutacja/studia-jednolite-magisterskie/pedagogika-przedszkolna-i-wczesnoszkolna-jednolite-magisterskie/" TargetMode="External"/><Relationship Id="rId336" Type="http://schemas.openxmlformats.org/officeDocument/2006/relationships/hyperlink" Target="https://rekrutacja.pollub.pl/studia-2-stopnia/kierunki-studiow/" TargetMode="External"/><Relationship Id="rId75" Type="http://schemas.openxmlformats.org/officeDocument/2006/relationships/hyperlink" Target="https://rekrutacja.umlub.pl/dietetyka" TargetMode="External"/><Relationship Id="rId140" Type="http://schemas.openxmlformats.org/officeDocument/2006/relationships/hyperlink" Target="https://up.lublin.pl/rekrutacja/gastronomia-i-sztuka-kulinarna/" TargetMode="External"/><Relationship Id="rId182" Type="http://schemas.openxmlformats.org/officeDocument/2006/relationships/hyperlink" Target="https://rekrutacja.pollub.pl/studia-1-stopnia/kierunki-studiow/" TargetMode="External"/><Relationship Id="rId378" Type="http://schemas.openxmlformats.org/officeDocument/2006/relationships/hyperlink" Target="https://kandydat.kul.pl/strona-glowna/studia-i-stopnia/teologia-kurs-b/" TargetMode="External"/><Relationship Id="rId403" Type="http://schemas.openxmlformats.org/officeDocument/2006/relationships/hyperlink" Target="https://kandydat.kul.pl/strona-glowna/studia-i-stopnia/zarzadzanie/" TargetMode="External"/><Relationship Id="rId6" Type="http://schemas.openxmlformats.org/officeDocument/2006/relationships/hyperlink" Target="https://wspa.pl/nasze-kierunki/studia-magisterskie/administracja-magisterskie/" TargetMode="External"/><Relationship Id="rId238" Type="http://schemas.openxmlformats.org/officeDocument/2006/relationships/hyperlink" Target="https://www.wsei.pl/rekrutacja/studia-inzynierskie/logistyka-i-st/" TargetMode="External"/><Relationship Id="rId291" Type="http://schemas.openxmlformats.org/officeDocument/2006/relationships/hyperlink" Target="https://www.wsei.pl/rekrutacja/studia-licencjackie/pielegniarstwo-i-st/" TargetMode="External"/><Relationship Id="rId305" Type="http://schemas.openxmlformats.org/officeDocument/2006/relationships/hyperlink" Target="https://irk.umcs.pl/pl/offer/rekrutacja-24-25/programme/FIL_POR_S1/?from=field:FIL_POR" TargetMode="External"/><Relationship Id="rId347" Type="http://schemas.openxmlformats.org/officeDocument/2006/relationships/hyperlink" Target="https://kandydat.kul.pl/strona-glowna/studia-i-stopnia/romanistyka/" TargetMode="External"/><Relationship Id="rId44" Type="http://schemas.openxmlformats.org/officeDocument/2006/relationships/hyperlink" Target="https://kandydat.kul.pl/strona-glowna/studia-i-stopnia/bezpieczenstwo-narodowe/" TargetMode="External"/><Relationship Id="rId86" Type="http://schemas.openxmlformats.org/officeDocument/2006/relationships/hyperlink" Target="https://irk.umcs.pl/pl/offer/rekrutacja-24-25/programme/FIL_ETR_S2/?from=field:FIL_ETR" TargetMode="External"/><Relationship Id="rId151" Type="http://schemas.openxmlformats.org/officeDocument/2006/relationships/hyperlink" Target="https://up.lublin.pl/rekrutacja/gospodarka-obiegu-zamknietego/" TargetMode="External"/><Relationship Id="rId389" Type="http://schemas.openxmlformats.org/officeDocument/2006/relationships/hyperlink" Target="https://irk.umcs.pl/pl/offer/rekrutacja-24-25/programme/NOZ_TUR_S1/?from=field:NOZ_TUR" TargetMode="External"/><Relationship Id="rId193" Type="http://schemas.openxmlformats.org/officeDocument/2006/relationships/hyperlink" Target="https://rekrutacja.pollub.pl/studia-1-stopnia/kierunki-studiow/" TargetMode="External"/><Relationship Id="rId207" Type="http://schemas.openxmlformats.org/officeDocument/2006/relationships/hyperlink" Target="https://kandydat.kul.pl/strona-glowna/studia-i-stopnia/italianistyka/" TargetMode="External"/><Relationship Id="rId249" Type="http://schemas.openxmlformats.org/officeDocument/2006/relationships/hyperlink" Target="https://irk.umcs.pl/pl/offer/rekrutacja-24-25/programme/MFI_MWF_S2/?from=field:MFI_MWF" TargetMode="External"/><Relationship Id="rId414" Type="http://schemas.openxmlformats.org/officeDocument/2006/relationships/hyperlink" Target="https://up.lublin.pl/rekrutacja/zarzadzanie-bezpieczenstwem-i-jakoscia-produkcji/" TargetMode="External"/><Relationship Id="rId13" Type="http://schemas.openxmlformats.org/officeDocument/2006/relationships/hyperlink" Target="https://irk.umcs.pl/pl/offer/rekrutacja-24-25/programme/EKO_AGO_S1/?from=field:EKO_AGO" TargetMode="External"/><Relationship Id="rId109" Type="http://schemas.openxmlformats.org/officeDocument/2006/relationships/hyperlink" Target="https://up.lublin.pl/rekrutacja/enologia-i-cydrownictwo/" TargetMode="External"/><Relationship Id="rId260" Type="http://schemas.openxmlformats.org/officeDocument/2006/relationships/hyperlink" Target="https://irk.umcs.pl/pl/offer/rekrutacja-24-25/programme/FIS_SMM_S2/?from=field:FIS_SMM" TargetMode="External"/><Relationship Id="rId316" Type="http://schemas.openxmlformats.org/officeDocument/2006/relationships/hyperlink" Target="https://irk.umcs.pl/pl/offer/rekrutacja-24-25/field/PRA_PRA/" TargetMode="External"/><Relationship Id="rId55" Type="http://schemas.openxmlformats.org/officeDocument/2006/relationships/hyperlink" Target="https://up.lublin.pl/rekrutacja/biokosmetologia-ii-stopien/" TargetMode="External"/><Relationship Id="rId97" Type="http://schemas.openxmlformats.org/officeDocument/2006/relationships/hyperlink" Target="https://kandydat.kul.pl/studia-ii-stopnia/ekologia-integralna/" TargetMode="External"/><Relationship Id="rId120" Type="http://schemas.openxmlformats.org/officeDocument/2006/relationships/hyperlink" Target="https://kandydat.kul.pl/studia-ii-stopnia/filologia-germanska/" TargetMode="External"/><Relationship Id="rId358" Type="http://schemas.openxmlformats.org/officeDocument/2006/relationships/hyperlink" Target="https://www.wsns.lublin.pl/oferta/studia-licencjackie/socjologia" TargetMode="External"/><Relationship Id="rId162" Type="http://schemas.openxmlformats.org/officeDocument/2006/relationships/hyperlink" Target="https://irk.umcs.pl/pl/offer/rekrutacja-24-25/programme/FIL_ESP_S2/?from=field:FIL_ESP" TargetMode="External"/><Relationship Id="rId218" Type="http://schemas.openxmlformats.org/officeDocument/2006/relationships/hyperlink" Target="https://www.akademia-pol.edu.pl/kosmetologia-iist/" TargetMode="External"/><Relationship Id="rId425" Type="http://schemas.openxmlformats.org/officeDocument/2006/relationships/hyperlink" Target="https://up.lublin.pl/rekrutacja/zootechnika-ii-stopnia/" TargetMode="External"/><Relationship Id="rId271" Type="http://schemas.openxmlformats.org/officeDocument/2006/relationships/hyperlink" Target="https://up.lublin.pl/rekrutacja/kierunek-ogrodnictwo/" TargetMode="External"/><Relationship Id="rId24" Type="http://schemas.openxmlformats.org/officeDocument/2006/relationships/hyperlink" Target="https://rekrutacja.pollub.pl/studia-1-stopnia/kierunki-studiow/" TargetMode="External"/><Relationship Id="rId66" Type="http://schemas.openxmlformats.org/officeDocument/2006/relationships/hyperlink" Target="https://up.lublin.pl/rekrutacja/biotechnologia/" TargetMode="External"/><Relationship Id="rId131" Type="http://schemas.openxmlformats.org/officeDocument/2006/relationships/hyperlink" Target="https://irk.umcs.pl/pl/offer/rekrutacja-24-25/field/EKO_FIR/" TargetMode="External"/><Relationship Id="rId327" Type="http://schemas.openxmlformats.org/officeDocument/2006/relationships/hyperlink" Target="https://kandydat.kul.pl/strona-glowna/studia-i-stopnia/psychologia/" TargetMode="External"/><Relationship Id="rId369" Type="http://schemas.openxmlformats.org/officeDocument/2006/relationships/hyperlink" Target="https://up.lublin.pl/rekrutacja/technologia-biosurowcow-i-biomaterialow/" TargetMode="External"/><Relationship Id="rId173" Type="http://schemas.openxmlformats.org/officeDocument/2006/relationships/hyperlink" Target="https://kandydat.kul.pl/strona-glowna/studia-i-stopnia/informatyka/" TargetMode="External"/><Relationship Id="rId229" Type="http://schemas.openxmlformats.org/officeDocument/2006/relationships/hyperlink" Target="https://irk.umcs.pl/pl/offer/rekrutacja-24-25/programme/FIL_KUL_S1/?from=field:FIL_KUL" TargetMode="External"/><Relationship Id="rId380" Type="http://schemas.openxmlformats.org/officeDocument/2006/relationships/hyperlink" Target="https://www.wsei.pl/rekrutacja/studia-licencjackie/terapia-zajeciowa-z-rehabilitacja-i-st/" TargetMode="External"/><Relationship Id="rId240" Type="http://schemas.openxmlformats.org/officeDocument/2006/relationships/hyperlink" Target="https://irk.umcs.pl/pl/offer/rekrutacja-24-25/programme/FIL_LOG_S2/?from=field:FIL_LOG" TargetMode="External"/><Relationship Id="rId35" Type="http://schemas.openxmlformats.org/officeDocument/2006/relationships/hyperlink" Target="https://irk.umcs.pl/pl/offer/rekrutacja-24-25/programme/HIA_AEZ_S2/?from=field:HIA_AEZ" TargetMode="External"/><Relationship Id="rId77" Type="http://schemas.openxmlformats.org/officeDocument/2006/relationships/hyperlink" Target="https://www.akademia-pol.edu.pl/dietetyka-iist/" TargetMode="External"/><Relationship Id="rId100" Type="http://schemas.openxmlformats.org/officeDocument/2006/relationships/hyperlink" Target="https://kandydat.kul.pl/studia-ii-stopnia/ekonomia/" TargetMode="External"/><Relationship Id="rId282" Type="http://schemas.openxmlformats.org/officeDocument/2006/relationships/hyperlink" Target="https://irk.umcs.pl/pl/offer/rekrutacja-24-25/programme/PIP_PRE_S1/?from=field:PIP_PRE" TargetMode="External"/><Relationship Id="rId338" Type="http://schemas.openxmlformats.org/officeDocument/2006/relationships/hyperlink" Target="https://www.akademia-pol.edu.pl/ratownictwo-medyczne/" TargetMode="External"/><Relationship Id="rId8" Type="http://schemas.openxmlformats.org/officeDocument/2006/relationships/hyperlink" Target="https://irk.umcs.pl/pl/offer/rekrutacja-24-25/programme/POL_ADP_S2/?from=field:POL_ADP" TargetMode="External"/><Relationship Id="rId142" Type="http://schemas.openxmlformats.org/officeDocument/2006/relationships/hyperlink" Target="https://up.lublin.pl/rekrutacja/geodezja-i-kartografia/" TargetMode="External"/><Relationship Id="rId184" Type="http://schemas.openxmlformats.org/officeDocument/2006/relationships/hyperlink" Target="https://rekrutacja.pollub.pl/studia-1-stopnia/kierunki-studiow/" TargetMode="External"/><Relationship Id="rId391" Type="http://schemas.openxmlformats.org/officeDocument/2006/relationships/hyperlink" Target="https://up.lublin.pl/rekrutacja/turystyka-i-rekreacja/" TargetMode="External"/><Relationship Id="rId405" Type="http://schemas.openxmlformats.org/officeDocument/2006/relationships/hyperlink" Target="https://rekrutacja.pollub.pl/studia-1-stopnia/kierunki-studiow/" TargetMode="External"/><Relationship Id="rId251" Type="http://schemas.openxmlformats.org/officeDocument/2006/relationships/hyperlink" Target="https://rekrutacja.pollub.pl/studia-2-stopnia/kierunki-studiow/" TargetMode="External"/><Relationship Id="rId46" Type="http://schemas.openxmlformats.org/officeDocument/2006/relationships/hyperlink" Target="https://irk.umcs.pl/pl/offer/rekrutacja-24-25/programme/MFI_BRA_S1/?from=field:MFI_BRA" TargetMode="External"/><Relationship Id="rId293" Type="http://schemas.openxmlformats.org/officeDocument/2006/relationships/hyperlink" Target="https://www.akademia-pol.edu.pl/pielegniarstwo-iist/" TargetMode="External"/><Relationship Id="rId307" Type="http://schemas.openxmlformats.org/officeDocument/2006/relationships/hyperlink" Target="https://irk.umcs.pl/pl/offer/rekrutacja-24-25/field/PIP_PRS/" TargetMode="External"/><Relationship Id="rId349" Type="http://schemas.openxmlformats.org/officeDocument/2006/relationships/hyperlink" Target="https://irk.umcs.pl/pl/offer/rekrutacja-24-25/programme/FIL_RUS_S1/?from=field:FIL_RUS" TargetMode="External"/><Relationship Id="rId88" Type="http://schemas.openxmlformats.org/officeDocument/2006/relationships/hyperlink" Target="https://kandydat.kul.pl/strona-glowna/studia-i-stopnia/edytorstwo/" TargetMode="External"/><Relationship Id="rId111" Type="http://schemas.openxmlformats.org/officeDocument/2006/relationships/hyperlink" Target="https://irk.umcs.pl/pl/offer/rekrutacja-24-25/programme/FIS_EUR_S1/?from=field:FIS_EUR" TargetMode="External"/><Relationship Id="rId153" Type="http://schemas.openxmlformats.org/officeDocument/2006/relationships/hyperlink" Target="https://up.lublin.pl/rekrutacja/gospodarka-przestrzenna/" TargetMode="External"/><Relationship Id="rId195" Type="http://schemas.openxmlformats.org/officeDocument/2006/relationships/hyperlink" Target="https://rekrutacja.pollub.pl/studia-2-stopnia/kierunki-studiow/" TargetMode="External"/><Relationship Id="rId209" Type="http://schemas.openxmlformats.org/officeDocument/2006/relationships/hyperlink" Target="https://irk.umcs.pl/pl/offer/rekrutacja-24-25/programme/ART_JAZ_S1/?from=field:ART_JAZ" TargetMode="External"/><Relationship Id="rId360" Type="http://schemas.openxmlformats.org/officeDocument/2006/relationships/hyperlink" Target="https://irk.umcs.pl/pl/offer/rekrutacja-24-25/programme/POL_STO_S1/?from=field:POL_STO" TargetMode="External"/><Relationship Id="rId416" Type="http://schemas.openxmlformats.org/officeDocument/2006/relationships/hyperlink" Target="https://up.lublin.pl/rekrutacja/zarzadzanie-inzynieria/" TargetMode="External"/><Relationship Id="rId220" Type="http://schemas.openxmlformats.org/officeDocument/2006/relationships/hyperlink" Target="https://www.wsns.lublin.pl/oferta/studia-magisterskie/kosmetologia-studia-magisterskie" TargetMode="External"/><Relationship Id="rId15" Type="http://schemas.openxmlformats.org/officeDocument/2006/relationships/hyperlink" Target="https://rekrutacja.umlub.pl/analityka-medyczna" TargetMode="External"/><Relationship Id="rId57" Type="http://schemas.openxmlformats.org/officeDocument/2006/relationships/hyperlink" Target="https://irk.umcs.pl/pl/offer/rekrutacja-24-25/programme/BIB_BIO_S2/?from=field:BIB_BIO" TargetMode="External"/><Relationship Id="rId262" Type="http://schemas.openxmlformats.org/officeDocument/2006/relationships/hyperlink" Target="https://kandydat.kul.pl/studia-ii-stopnia/muzykologia/" TargetMode="External"/><Relationship Id="rId318" Type="http://schemas.openxmlformats.org/officeDocument/2006/relationships/hyperlink" Target="https://kandydat.kul.pl/strona-glowna/studia-i-stopnia/prawo-kanoniczne/" TargetMode="External"/><Relationship Id="rId99" Type="http://schemas.openxmlformats.org/officeDocument/2006/relationships/hyperlink" Target="https://kandydat.kul.pl/strona-glowna/studia-i-stopnia/ekonomia/" TargetMode="External"/><Relationship Id="rId122" Type="http://schemas.openxmlformats.org/officeDocument/2006/relationships/hyperlink" Target="https://irk.umcs.pl/pl/offer/rekrutacja-24-25/programme/FIL_FPO_S1/?from=field:FIL_FPO" TargetMode="External"/><Relationship Id="rId164" Type="http://schemas.openxmlformats.org/officeDocument/2006/relationships/hyperlink" Target="https://kandydat.kul.pl/studia-ii-stopnia/hispanistyka/" TargetMode="External"/><Relationship Id="rId371" Type="http://schemas.openxmlformats.org/officeDocument/2006/relationships/hyperlink" Target="https://up.lublin.pl/rekrutacja/technika-rolnicza-i-agrotronika-ii-stopien/" TargetMode="External"/><Relationship Id="rId26" Type="http://schemas.openxmlformats.org/officeDocument/2006/relationships/hyperlink" Target="https://wspa.pl/nasze-kierunki/studia-inzynierskie/architektura-inzynierskie/" TargetMode="External"/><Relationship Id="rId231" Type="http://schemas.openxmlformats.org/officeDocument/2006/relationships/hyperlink" Target="https://up.lublin.pl/rekrutacja/lesnictwo/" TargetMode="External"/><Relationship Id="rId273" Type="http://schemas.openxmlformats.org/officeDocument/2006/relationships/hyperlink" Target="https://irk.umcs.pl/pl/offer/rekrutacja-24-25/field/PIP_PED/" TargetMode="External"/><Relationship Id="rId329" Type="http://schemas.openxmlformats.org/officeDocument/2006/relationships/hyperlink" Target="https://www.wsei.pl/rekrutacja/studia-licencjackie/psychologia-i-st/" TargetMode="External"/><Relationship Id="rId68" Type="http://schemas.openxmlformats.org/officeDocument/2006/relationships/hyperlink" Target="https://rekrutacja.pollub.pl/studia-1-stopnia/kierunki-studiow/" TargetMode="External"/><Relationship Id="rId133" Type="http://schemas.openxmlformats.org/officeDocument/2006/relationships/hyperlink" Target="https://www.wsei.pl/rekrutacja/studia-licencjackie/finanse-i-rachunkowosc-i-st/" TargetMode="External"/><Relationship Id="rId175" Type="http://schemas.openxmlformats.org/officeDocument/2006/relationships/hyperlink" Target="https://rekrutacja.pollub.pl/studia-1-stopnia/kierunki-studiow/" TargetMode="External"/><Relationship Id="rId340" Type="http://schemas.openxmlformats.org/officeDocument/2006/relationships/hyperlink" Target="https://kandydat.kul.pl/strona-glowna/studia-i-stopnia/retoryka-stosowana/" TargetMode="External"/><Relationship Id="rId200" Type="http://schemas.openxmlformats.org/officeDocument/2006/relationships/hyperlink" Target="https://rekrutacja.pollub.pl/studia-1-stopnia/kierunki-studiow/" TargetMode="External"/><Relationship Id="rId382" Type="http://schemas.openxmlformats.org/officeDocument/2006/relationships/hyperlink" Target="https://rekrutacja.pollub.pl/studia-2-stopnia/kierunki-studiow/" TargetMode="External"/><Relationship Id="rId242" Type="http://schemas.openxmlformats.org/officeDocument/2006/relationships/hyperlink" Target="https://rekrutacja.pollub.pl/studia-1-stopnia/kierunki-studiow/" TargetMode="External"/><Relationship Id="rId284" Type="http://schemas.openxmlformats.org/officeDocument/2006/relationships/hyperlink" Target="https://irk.umcs.pl/pl/offer/rekrutacja-24-25/field/PIP_PSP/" TargetMode="External"/><Relationship Id="rId37" Type="http://schemas.openxmlformats.org/officeDocument/2006/relationships/hyperlink" Target="https://up.lublin.pl/rekrutacja/behawiorystyka-zwierzat/" TargetMode="External"/><Relationship Id="rId79" Type="http://schemas.openxmlformats.org/officeDocument/2006/relationships/hyperlink" Target="https://up.lublin.pl/rekrutacja/doradztwo-ogrodnicze-ii-stopnia/" TargetMode="External"/><Relationship Id="rId102" Type="http://schemas.openxmlformats.org/officeDocument/2006/relationships/hyperlink" Target="https://www.wsei.pl/rekrutacja/studia-licencjackie/ekonomia-i-st/" TargetMode="External"/><Relationship Id="rId144" Type="http://schemas.openxmlformats.org/officeDocument/2006/relationships/hyperlink" Target="https://irk.umcs.pl/pl/offer/rekrutacja-24-25/programme/NOZ_GWK_S1/?from=field:NOZ_GWK" TargetMode="External"/><Relationship Id="rId90" Type="http://schemas.openxmlformats.org/officeDocument/2006/relationships/hyperlink" Target="https://irk.umcs.pl/pl/offer/rekrutacja-24-25/programme/ART_EAM_S1/?from=field:ART_EAM" TargetMode="External"/><Relationship Id="rId186" Type="http://schemas.openxmlformats.org/officeDocument/2006/relationships/hyperlink" Target="https://up.lublin.pl/rekrutacja/inzynieria-chemiczna-i-procesowa/" TargetMode="External"/><Relationship Id="rId351" Type="http://schemas.openxmlformats.org/officeDocument/2006/relationships/hyperlink" Target="https://kandydat.kul.pl/studia-ii-stopnia/filologia-sinologia/" TargetMode="External"/><Relationship Id="rId393" Type="http://schemas.openxmlformats.org/officeDocument/2006/relationships/hyperlink" Target="https://www.akademia-pol.edu.pl/turystyka-i-rekreacja-licencjat/" TargetMode="External"/><Relationship Id="rId407" Type="http://schemas.openxmlformats.org/officeDocument/2006/relationships/hyperlink" Target="https://www.wsei.pl/rekrutacja/studia-licencjackie/zarzadzanie-i-st/" TargetMode="External"/><Relationship Id="rId211" Type="http://schemas.openxmlformats.org/officeDocument/2006/relationships/hyperlink" Target="https://irk.umcs.pl/pl/offer/rekrutacja-24-25/programme/FIS_KOG_S1/?from=field:FIS_KOG" TargetMode="External"/><Relationship Id="rId253" Type="http://schemas.openxmlformats.org/officeDocument/2006/relationships/hyperlink" Target="https://rekrutacja.pollub.pl/studia-2-stopnia/kierunki-studiow/" TargetMode="External"/><Relationship Id="rId295" Type="http://schemas.openxmlformats.org/officeDocument/2006/relationships/hyperlink" Target="https://www.wsns.lublin.pl/oferta/studia-licencjackie/pielegniarstwo" TargetMode="External"/><Relationship Id="rId309" Type="http://schemas.openxmlformats.org/officeDocument/2006/relationships/hyperlink" Target="https://wspa.pl/nasze-kierunki/studia-licencjackie/praca-socjalna/" TargetMode="External"/><Relationship Id="rId48" Type="http://schemas.openxmlformats.org/officeDocument/2006/relationships/hyperlink" Target="https://irk.umcs.pl/pl/offer/rekrutacja-24-25/field/PRA_BWE/" TargetMode="External"/><Relationship Id="rId113" Type="http://schemas.openxmlformats.org/officeDocument/2006/relationships/hyperlink" Target="https://kandydat.kul.pl/strona-glowna/studia-i-stopnia/filologia-angielska-studia-niestacjonarne/" TargetMode="External"/><Relationship Id="rId320" Type="http://schemas.openxmlformats.org/officeDocument/2006/relationships/hyperlink" Target="https://kandydat.kul.pl/strona-glowna/studia-i-stopnia/prawo-w-biznesie/" TargetMode="External"/><Relationship Id="rId155" Type="http://schemas.openxmlformats.org/officeDocument/2006/relationships/hyperlink" Target="https://wspa.pl/nasze-kierunki/studia-inzynierskie/gospodarka-przestrzenna/" TargetMode="External"/><Relationship Id="rId197" Type="http://schemas.openxmlformats.org/officeDocument/2006/relationships/hyperlink" Target="https://rekrutacja.pollub.pl/studia-1-stopnia/kierunki-studiow/" TargetMode="External"/><Relationship Id="rId362" Type="http://schemas.openxmlformats.org/officeDocument/2006/relationships/hyperlink" Target="https://kandydat.kul.pl/strona-glowna/studia-i-stopnia/stosunki-miedzynarodowe/" TargetMode="External"/><Relationship Id="rId418" Type="http://schemas.openxmlformats.org/officeDocument/2006/relationships/hyperlink" Target="https://up.lublin.pl/rekrutacja/zarzadzanie-w-biobiznesie/" TargetMode="External"/><Relationship Id="rId222" Type="http://schemas.openxmlformats.org/officeDocument/2006/relationships/hyperlink" Target="https://irk.umcs.pl/pl/offer/rekrutacja-24-25/programme/FIS_KPS_S2/?from=field:FIS_KPS" TargetMode="External"/><Relationship Id="rId264" Type="http://schemas.openxmlformats.org/officeDocument/2006/relationships/hyperlink" Target="https://irk.umcs.pl/pl/offer/rekrutacja-24-25/programme/MFI_NMI_S2/?from=field:MFI_NMI" TargetMode="External"/><Relationship Id="rId17" Type="http://schemas.openxmlformats.org/officeDocument/2006/relationships/hyperlink" Target="https://up.lublin.pl/rekrutacja/analityka-weterynaryjna/" TargetMode="External"/><Relationship Id="rId59" Type="http://schemas.openxmlformats.org/officeDocument/2006/relationships/hyperlink" Target="https://up.lublin.pl/rekrutacja/biologia-ii-stopnia/" TargetMode="External"/><Relationship Id="rId124" Type="http://schemas.openxmlformats.org/officeDocument/2006/relationships/hyperlink" Target="http://test.kul.eu/studia-i-stopnia/filologia-polsk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="90" zoomScaleNormal="90" workbookViewId="0">
      <pane ySplit="4" topLeftCell="A5" activePane="bottomLeft" state="frozen"/>
      <selection pane="bottomLeft" sqref="A1:AB1"/>
    </sheetView>
  </sheetViews>
  <sheetFormatPr defaultColWidth="8.7109375" defaultRowHeight="15" x14ac:dyDescent="0.25"/>
  <cols>
    <col min="1" max="1" width="4.140625" style="14" customWidth="1"/>
    <col min="2" max="2" width="19" style="14" customWidth="1"/>
    <col min="3" max="5" width="5.5703125" style="15" customWidth="1"/>
    <col min="6" max="28" width="5.5703125" style="14" customWidth="1"/>
    <col min="29" max="29" width="17.140625" style="14" customWidth="1"/>
    <col min="30" max="30" width="9.28515625" style="14" customWidth="1"/>
    <col min="31" max="31" width="11.85546875" style="14" customWidth="1"/>
  </cols>
  <sheetData>
    <row r="1" spans="1:28" ht="15.75" customHeight="1" x14ac:dyDescent="0.25">
      <c r="A1" s="13" t="s">
        <v>502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15.75" customHeight="1" x14ac:dyDescent="0.25">
      <c r="A2" s="16" t="s">
        <v>0</v>
      </c>
      <c r="B2" s="16" t="s">
        <v>1</v>
      </c>
      <c r="C2" s="12" t="s">
        <v>2</v>
      </c>
      <c r="D2" s="12"/>
      <c r="E2" s="12"/>
      <c r="F2" s="11" t="s">
        <v>3</v>
      </c>
      <c r="G2" s="11"/>
      <c r="H2" s="11"/>
      <c r="I2" s="11" t="s">
        <v>4</v>
      </c>
      <c r="J2" s="11"/>
      <c r="K2" s="10" t="s">
        <v>5</v>
      </c>
      <c r="L2" s="10"/>
      <c r="M2" s="10"/>
      <c r="N2" s="11" t="s">
        <v>6</v>
      </c>
      <c r="O2" s="11"/>
      <c r="P2" s="11"/>
      <c r="Q2" s="11" t="s">
        <v>7</v>
      </c>
      <c r="R2" s="11"/>
      <c r="S2" s="11"/>
      <c r="T2" s="11" t="s">
        <v>8</v>
      </c>
      <c r="U2" s="11"/>
      <c r="V2" s="11"/>
      <c r="W2" s="10" t="s">
        <v>9</v>
      </c>
      <c r="X2" s="10"/>
      <c r="Y2" s="10"/>
      <c r="Z2" s="9" t="s">
        <v>10</v>
      </c>
      <c r="AA2" s="9"/>
      <c r="AB2" s="9"/>
    </row>
    <row r="3" spans="1:28" ht="15" customHeight="1" x14ac:dyDescent="0.25">
      <c r="A3" s="16"/>
      <c r="B3" s="16"/>
      <c r="C3" s="8" t="s">
        <v>11</v>
      </c>
      <c r="D3" s="7" t="s">
        <v>12</v>
      </c>
      <c r="E3" s="6" t="s">
        <v>13</v>
      </c>
      <c r="F3" s="5" t="s">
        <v>11</v>
      </c>
      <c r="G3" s="7" t="s">
        <v>12</v>
      </c>
      <c r="H3" s="6" t="s">
        <v>13</v>
      </c>
      <c r="I3" s="5" t="s">
        <v>11</v>
      </c>
      <c r="J3" s="4" t="s">
        <v>12</v>
      </c>
      <c r="K3" s="5" t="s">
        <v>11</v>
      </c>
      <c r="L3" s="7" t="s">
        <v>12</v>
      </c>
      <c r="M3" s="6" t="s">
        <v>13</v>
      </c>
      <c r="N3" s="5" t="s">
        <v>11</v>
      </c>
      <c r="O3" s="7" t="s">
        <v>12</v>
      </c>
      <c r="P3" s="6" t="s">
        <v>13</v>
      </c>
      <c r="Q3" s="5" t="s">
        <v>11</v>
      </c>
      <c r="R3" s="7" t="s">
        <v>12</v>
      </c>
      <c r="S3" s="6" t="s">
        <v>13</v>
      </c>
      <c r="T3" s="5" t="s">
        <v>11</v>
      </c>
      <c r="U3" s="7" t="s">
        <v>12</v>
      </c>
      <c r="V3" s="6" t="s">
        <v>13</v>
      </c>
      <c r="W3" s="5" t="s">
        <v>11</v>
      </c>
      <c r="X3" s="7" t="s">
        <v>12</v>
      </c>
      <c r="Y3" s="3" t="s">
        <v>13</v>
      </c>
      <c r="Z3" s="8" t="s">
        <v>11</v>
      </c>
      <c r="AA3" s="7" t="s">
        <v>12</v>
      </c>
      <c r="AB3" s="2" t="s">
        <v>13</v>
      </c>
    </row>
    <row r="4" spans="1:28" ht="60.75" customHeight="1" x14ac:dyDescent="0.25">
      <c r="A4" s="16"/>
      <c r="B4" s="16"/>
      <c r="C4" s="8"/>
      <c r="D4" s="7"/>
      <c r="E4" s="6"/>
      <c r="F4" s="5"/>
      <c r="G4" s="7"/>
      <c r="H4" s="6"/>
      <c r="I4" s="5"/>
      <c r="J4" s="4"/>
      <c r="K4" s="5"/>
      <c r="L4" s="7"/>
      <c r="M4" s="6"/>
      <c r="N4" s="5"/>
      <c r="O4" s="7"/>
      <c r="P4" s="6"/>
      <c r="Q4" s="5"/>
      <c r="R4" s="7"/>
      <c r="S4" s="6"/>
      <c r="T4" s="5"/>
      <c r="U4" s="7"/>
      <c r="V4" s="6"/>
      <c r="W4" s="5"/>
      <c r="X4" s="7"/>
      <c r="Y4" s="3"/>
      <c r="Z4" s="8"/>
      <c r="AA4" s="7"/>
      <c r="AB4" s="2"/>
    </row>
    <row r="5" spans="1:28" x14ac:dyDescent="0.25">
      <c r="A5" s="17" t="s">
        <v>14</v>
      </c>
      <c r="B5" s="18" t="s">
        <v>15</v>
      </c>
      <c r="C5" s="18"/>
      <c r="D5" s="18"/>
      <c r="E5" s="19"/>
      <c r="F5" s="20"/>
      <c r="G5" s="18"/>
      <c r="H5" s="19"/>
      <c r="I5" s="20"/>
      <c r="J5" s="19"/>
      <c r="K5" s="20"/>
      <c r="L5" s="21" t="s">
        <v>16</v>
      </c>
      <c r="M5" s="22"/>
      <c r="N5" s="20"/>
      <c r="O5" s="20"/>
      <c r="P5" s="19"/>
      <c r="Q5" s="20"/>
      <c r="R5" s="18"/>
      <c r="S5" s="19"/>
      <c r="T5" s="20"/>
      <c r="U5" s="20"/>
      <c r="V5" s="19"/>
      <c r="W5" s="20"/>
      <c r="X5" s="20"/>
      <c r="Y5" s="19"/>
      <c r="Z5" s="20"/>
      <c r="AA5" s="18"/>
      <c r="AB5" s="19"/>
    </row>
    <row r="6" spans="1:28" ht="22.5" x14ac:dyDescent="0.25">
      <c r="A6" s="17" t="s">
        <v>17</v>
      </c>
      <c r="B6" s="18" t="s">
        <v>18</v>
      </c>
      <c r="C6" s="18"/>
      <c r="D6" s="18"/>
      <c r="E6" s="19"/>
      <c r="F6" s="20"/>
      <c r="G6" s="18"/>
      <c r="H6" s="19"/>
      <c r="I6" s="20"/>
      <c r="J6" s="19"/>
      <c r="K6" s="23" t="s">
        <v>16</v>
      </c>
      <c r="L6" s="20"/>
      <c r="M6" s="22"/>
      <c r="N6" s="20"/>
      <c r="O6" s="20"/>
      <c r="P6" s="19"/>
      <c r="Q6" s="20"/>
      <c r="R6" s="18"/>
      <c r="S6" s="19"/>
      <c r="T6" s="20"/>
      <c r="U6" s="20"/>
      <c r="V6" s="19"/>
      <c r="W6" s="20"/>
      <c r="X6" s="20"/>
      <c r="Y6" s="19"/>
      <c r="Z6" s="20"/>
      <c r="AA6" s="18"/>
      <c r="AB6" s="19"/>
    </row>
    <row r="7" spans="1:28" x14ac:dyDescent="0.25">
      <c r="A7" s="17" t="s">
        <v>19</v>
      </c>
      <c r="B7" s="18" t="s">
        <v>20</v>
      </c>
      <c r="C7" s="18"/>
      <c r="D7" s="18"/>
      <c r="E7" s="19"/>
      <c r="F7" s="21" t="s">
        <v>16</v>
      </c>
      <c r="G7" s="18"/>
      <c r="H7" s="19"/>
      <c r="I7" s="20"/>
      <c r="J7" s="19"/>
      <c r="K7" s="20"/>
      <c r="L7" s="20"/>
      <c r="M7" s="22"/>
      <c r="N7" s="20"/>
      <c r="O7" s="20"/>
      <c r="P7" s="19"/>
      <c r="Q7" s="20"/>
      <c r="R7" s="18"/>
      <c r="S7" s="19"/>
      <c r="T7" s="20"/>
      <c r="U7" s="20"/>
      <c r="V7" s="19"/>
      <c r="W7" s="20"/>
      <c r="X7" s="20"/>
      <c r="Y7" s="19"/>
      <c r="Z7" s="20"/>
      <c r="AA7" s="18"/>
      <c r="AB7" s="19"/>
    </row>
    <row r="8" spans="1:28" x14ac:dyDescent="0.25">
      <c r="A8" s="17" t="s">
        <v>21</v>
      </c>
      <c r="B8" s="18" t="s">
        <v>22</v>
      </c>
      <c r="C8" s="18"/>
      <c r="D8" s="18"/>
      <c r="E8" s="19"/>
      <c r="F8" s="20"/>
      <c r="G8" s="18"/>
      <c r="H8" s="19"/>
      <c r="I8" s="20"/>
      <c r="J8" s="19"/>
      <c r="K8" s="20"/>
      <c r="L8" s="20"/>
      <c r="M8" s="22"/>
      <c r="N8" s="20"/>
      <c r="O8" s="20"/>
      <c r="P8" s="19"/>
      <c r="Q8" s="20"/>
      <c r="R8" s="18"/>
      <c r="S8" s="19"/>
      <c r="T8" s="20"/>
      <c r="U8" s="20"/>
      <c r="V8" s="19"/>
      <c r="W8" s="23" t="s">
        <v>16</v>
      </c>
      <c r="X8" s="20"/>
      <c r="Y8" s="19"/>
      <c r="Z8" s="20"/>
      <c r="AA8" s="18"/>
      <c r="AB8" s="19"/>
    </row>
    <row r="9" spans="1:28" x14ac:dyDescent="0.25">
      <c r="A9" s="17" t="s">
        <v>23</v>
      </c>
      <c r="B9" s="18" t="s">
        <v>24</v>
      </c>
      <c r="C9" s="18"/>
      <c r="D9" s="18"/>
      <c r="E9" s="19"/>
      <c r="F9" s="20"/>
      <c r="G9" s="18"/>
      <c r="H9" s="19"/>
      <c r="I9" s="20"/>
      <c r="J9" s="19"/>
      <c r="K9" s="20"/>
      <c r="L9" s="20"/>
      <c r="M9" s="22"/>
      <c r="N9" s="20"/>
      <c r="O9" s="20"/>
      <c r="P9" s="19"/>
      <c r="Q9" s="20"/>
      <c r="R9" s="18"/>
      <c r="S9" s="19"/>
      <c r="T9" s="21" t="s">
        <v>16</v>
      </c>
      <c r="U9" s="24" t="s">
        <v>16</v>
      </c>
      <c r="V9" s="19"/>
      <c r="W9" s="20"/>
      <c r="X9" s="20"/>
      <c r="Y9" s="19"/>
      <c r="Z9" s="20"/>
      <c r="AA9" s="18"/>
      <c r="AB9" s="19"/>
    </row>
    <row r="10" spans="1:28" ht="22.5" x14ac:dyDescent="0.25">
      <c r="A10" s="17" t="s">
        <v>25</v>
      </c>
      <c r="B10" s="18" t="s">
        <v>26</v>
      </c>
      <c r="C10" s="25"/>
      <c r="D10" s="25"/>
      <c r="E10" s="19"/>
      <c r="F10" s="20"/>
      <c r="G10" s="23" t="s">
        <v>16</v>
      </c>
      <c r="H10" s="19"/>
      <c r="I10" s="20"/>
      <c r="J10" s="19"/>
      <c r="K10" s="20"/>
      <c r="L10" s="20"/>
      <c r="M10" s="22"/>
      <c r="N10" s="20"/>
      <c r="O10" s="20"/>
      <c r="P10" s="19"/>
      <c r="Q10" s="20"/>
      <c r="R10" s="18"/>
      <c r="S10" s="19"/>
      <c r="T10" s="20"/>
      <c r="U10" s="20"/>
      <c r="V10" s="19"/>
      <c r="W10" s="20"/>
      <c r="X10" s="20"/>
      <c r="Y10" s="19"/>
      <c r="Z10" s="20"/>
      <c r="AA10" s="18"/>
      <c r="AB10" s="19"/>
    </row>
    <row r="11" spans="1:28" x14ac:dyDescent="0.25">
      <c r="A11" s="17" t="s">
        <v>27</v>
      </c>
      <c r="B11" s="18" t="s">
        <v>28</v>
      </c>
      <c r="C11" s="23" t="s">
        <v>16</v>
      </c>
      <c r="D11" s="23" t="s">
        <v>16</v>
      </c>
      <c r="E11" s="19"/>
      <c r="F11" s="20"/>
      <c r="G11" s="18"/>
      <c r="H11" s="19"/>
      <c r="I11" s="20"/>
      <c r="J11" s="19"/>
      <c r="K11" s="20"/>
      <c r="L11" s="20"/>
      <c r="M11" s="22"/>
      <c r="N11" s="20"/>
      <c r="O11" s="20"/>
      <c r="P11" s="19"/>
      <c r="Q11" s="20"/>
      <c r="R11" s="18"/>
      <c r="S11" s="19"/>
      <c r="T11" s="20"/>
      <c r="U11" s="20"/>
      <c r="V11" s="19"/>
      <c r="W11" s="20"/>
      <c r="X11" s="20"/>
      <c r="Y11" s="19"/>
      <c r="Z11" s="20"/>
      <c r="AA11" s="18"/>
      <c r="AB11" s="19"/>
    </row>
    <row r="12" spans="1:28" x14ac:dyDescent="0.25">
      <c r="A12" s="17" t="s">
        <v>29</v>
      </c>
      <c r="B12" s="18" t="s">
        <v>30</v>
      </c>
      <c r="C12" s="18"/>
      <c r="D12" s="18"/>
      <c r="E12" s="19"/>
      <c r="F12" s="21" t="s">
        <v>16</v>
      </c>
      <c r="G12" s="23" t="s">
        <v>16</v>
      </c>
      <c r="H12" s="19"/>
      <c r="I12" s="20"/>
      <c r="J12" s="19"/>
      <c r="K12" s="20"/>
      <c r="L12" s="20"/>
      <c r="M12" s="22"/>
      <c r="N12" s="20"/>
      <c r="O12" s="20"/>
      <c r="P12" s="19"/>
      <c r="Q12" s="20"/>
      <c r="R12" s="18"/>
      <c r="S12" s="19"/>
      <c r="T12" s="20"/>
      <c r="U12" s="20"/>
      <c r="V12" s="19"/>
      <c r="W12" s="20"/>
      <c r="X12" s="20"/>
      <c r="Y12" s="19"/>
      <c r="Z12" s="20"/>
      <c r="AA12" s="18"/>
      <c r="AB12" s="19"/>
    </row>
    <row r="13" spans="1:28" ht="22.5" x14ac:dyDescent="0.25">
      <c r="A13" s="17" t="s">
        <v>31</v>
      </c>
      <c r="B13" s="18" t="s">
        <v>32</v>
      </c>
      <c r="C13" s="23" t="s">
        <v>16</v>
      </c>
      <c r="D13" s="23" t="s">
        <v>16</v>
      </c>
      <c r="E13" s="19"/>
      <c r="F13" s="20"/>
      <c r="G13" s="18"/>
      <c r="H13" s="19"/>
      <c r="I13" s="20"/>
      <c r="J13" s="19"/>
      <c r="K13" s="20"/>
      <c r="L13" s="20"/>
      <c r="M13" s="22"/>
      <c r="N13" s="20"/>
      <c r="O13" s="20"/>
      <c r="P13" s="19"/>
      <c r="Q13" s="20"/>
      <c r="R13" s="18"/>
      <c r="S13" s="19"/>
      <c r="T13" s="20"/>
      <c r="U13" s="20"/>
      <c r="V13" s="19"/>
      <c r="W13" s="20"/>
      <c r="X13" s="20"/>
      <c r="Y13" s="19"/>
      <c r="Z13" s="20"/>
      <c r="AA13" s="18"/>
      <c r="AB13" s="19"/>
    </row>
    <row r="14" spans="1:28" x14ac:dyDescent="0.25">
      <c r="A14" s="17" t="s">
        <v>33</v>
      </c>
      <c r="B14" s="18" t="s">
        <v>34</v>
      </c>
      <c r="C14" s="18"/>
      <c r="D14" s="23" t="s">
        <v>16</v>
      </c>
      <c r="E14" s="19"/>
      <c r="F14" s="20"/>
      <c r="G14" s="18"/>
      <c r="H14" s="19"/>
      <c r="I14" s="20"/>
      <c r="J14" s="19"/>
      <c r="K14" s="20"/>
      <c r="L14" s="20"/>
      <c r="M14" s="22"/>
      <c r="N14" s="20"/>
      <c r="O14" s="20"/>
      <c r="P14" s="19"/>
      <c r="Q14" s="20"/>
      <c r="R14" s="18"/>
      <c r="S14" s="19"/>
      <c r="T14" s="20"/>
      <c r="U14" s="20"/>
      <c r="V14" s="19"/>
      <c r="W14" s="20"/>
      <c r="X14" s="20"/>
      <c r="Y14" s="19"/>
      <c r="Z14" s="20"/>
      <c r="AA14" s="18"/>
      <c r="AB14" s="19"/>
    </row>
    <row r="15" spans="1:28" ht="22.5" x14ac:dyDescent="0.25">
      <c r="A15" s="17" t="s">
        <v>35</v>
      </c>
      <c r="B15" s="18" t="s">
        <v>36</v>
      </c>
      <c r="C15" s="18"/>
      <c r="D15" s="25"/>
      <c r="E15" s="19"/>
      <c r="F15" s="20"/>
      <c r="G15" s="18"/>
      <c r="H15" s="19"/>
      <c r="I15" s="20"/>
      <c r="J15" s="19"/>
      <c r="K15" s="20"/>
      <c r="L15" s="20"/>
      <c r="M15" s="22"/>
      <c r="N15" s="20"/>
      <c r="O15" s="20"/>
      <c r="P15" s="19"/>
      <c r="Q15" s="20"/>
      <c r="R15" s="18"/>
      <c r="S15" s="19"/>
      <c r="T15" s="21" t="s">
        <v>16</v>
      </c>
      <c r="U15" s="23" t="s">
        <v>16</v>
      </c>
      <c r="V15" s="19"/>
      <c r="W15" s="20"/>
      <c r="X15" s="20"/>
      <c r="Y15" s="19"/>
      <c r="Z15" s="20"/>
      <c r="AA15" s="18"/>
      <c r="AB15" s="19"/>
    </row>
    <row r="16" spans="1:28" x14ac:dyDescent="0.25">
      <c r="A16" s="17" t="s">
        <v>37</v>
      </c>
      <c r="B16" s="18" t="s">
        <v>38</v>
      </c>
      <c r="C16" s="18"/>
      <c r="D16" s="18"/>
      <c r="E16" s="19"/>
      <c r="F16" s="20"/>
      <c r="G16" s="18"/>
      <c r="H16" s="19"/>
      <c r="I16" s="20"/>
      <c r="J16" s="19"/>
      <c r="K16" s="20"/>
      <c r="L16" s="20"/>
      <c r="M16" s="22"/>
      <c r="N16" s="20"/>
      <c r="O16" s="20"/>
      <c r="P16" s="19"/>
      <c r="Q16" s="21" t="s">
        <v>16</v>
      </c>
      <c r="R16" s="18"/>
      <c r="S16" s="19"/>
      <c r="T16" s="20"/>
      <c r="U16" s="20"/>
      <c r="V16" s="19"/>
      <c r="W16" s="23" t="s">
        <v>16</v>
      </c>
      <c r="X16" s="23" t="s">
        <v>16</v>
      </c>
      <c r="Y16" s="19"/>
      <c r="Z16" s="20"/>
      <c r="AA16" s="18"/>
      <c r="AB16" s="19"/>
    </row>
    <row r="17" spans="1:28" x14ac:dyDescent="0.25">
      <c r="A17" s="17" t="s">
        <v>39</v>
      </c>
      <c r="B17" s="18" t="s">
        <v>40</v>
      </c>
      <c r="C17" s="18"/>
      <c r="D17" s="18"/>
      <c r="E17" s="19"/>
      <c r="F17" s="20"/>
      <c r="G17" s="18"/>
      <c r="H17" s="19"/>
      <c r="I17" s="20"/>
      <c r="J17" s="19"/>
      <c r="K17" s="20"/>
      <c r="L17" s="20"/>
      <c r="M17" s="22"/>
      <c r="N17" s="20"/>
      <c r="O17" s="20"/>
      <c r="P17" s="24" t="s">
        <v>16</v>
      </c>
      <c r="Q17" s="20"/>
      <c r="R17" s="18"/>
      <c r="S17" s="19"/>
      <c r="T17" s="20"/>
      <c r="U17" s="20"/>
      <c r="V17" s="19"/>
      <c r="W17" s="20"/>
      <c r="X17" s="20"/>
      <c r="Y17" s="19"/>
      <c r="Z17" s="20"/>
      <c r="AA17" s="18"/>
      <c r="AB17" s="19"/>
    </row>
    <row r="18" spans="1:28" x14ac:dyDescent="0.25">
      <c r="A18" s="17" t="s">
        <v>41</v>
      </c>
      <c r="B18" s="18" t="s">
        <v>42</v>
      </c>
      <c r="C18" s="18"/>
      <c r="D18" s="18"/>
      <c r="E18" s="19"/>
      <c r="F18" s="20"/>
      <c r="G18" s="23" t="s">
        <v>16</v>
      </c>
      <c r="H18" s="19"/>
      <c r="I18" s="20"/>
      <c r="J18" s="19"/>
      <c r="K18" s="20"/>
      <c r="L18" s="20"/>
      <c r="M18" s="22"/>
      <c r="N18" s="20"/>
      <c r="O18" s="20"/>
      <c r="P18" s="19"/>
      <c r="Q18" s="20"/>
      <c r="R18" s="18"/>
      <c r="S18" s="19"/>
      <c r="T18" s="20"/>
      <c r="U18" s="20"/>
      <c r="V18" s="19"/>
      <c r="W18" s="20"/>
      <c r="X18" s="20"/>
      <c r="Y18" s="19"/>
      <c r="Z18" s="20"/>
      <c r="AA18" s="18"/>
      <c r="AB18" s="19"/>
    </row>
    <row r="19" spans="1:28" x14ac:dyDescent="0.25">
      <c r="A19" s="17" t="s">
        <v>43</v>
      </c>
      <c r="B19" s="18" t="s">
        <v>44</v>
      </c>
      <c r="C19" s="18"/>
      <c r="D19" s="18"/>
      <c r="E19" s="19"/>
      <c r="F19" s="21" t="s">
        <v>16</v>
      </c>
      <c r="G19" s="18"/>
      <c r="H19" s="19"/>
      <c r="I19" s="20"/>
      <c r="J19" s="19"/>
      <c r="K19" s="20"/>
      <c r="L19" s="20"/>
      <c r="M19" s="22"/>
      <c r="N19" s="20"/>
      <c r="O19" s="20"/>
      <c r="P19" s="19"/>
      <c r="Q19" s="20"/>
      <c r="R19" s="18"/>
      <c r="S19" s="19"/>
      <c r="T19" s="20"/>
      <c r="U19" s="20"/>
      <c r="V19" s="19"/>
      <c r="W19" s="20"/>
      <c r="X19" s="20"/>
      <c r="Y19" s="19"/>
      <c r="Z19" s="20"/>
      <c r="AA19" s="18"/>
      <c r="AB19" s="19"/>
    </row>
    <row r="20" spans="1:28" ht="22.5" x14ac:dyDescent="0.25">
      <c r="A20" s="17" t="s">
        <v>45</v>
      </c>
      <c r="B20" s="18" t="s">
        <v>46</v>
      </c>
      <c r="C20" s="18"/>
      <c r="D20" s="18"/>
      <c r="E20" s="19"/>
      <c r="F20" s="20"/>
      <c r="G20" s="18"/>
      <c r="H20" s="19"/>
      <c r="I20" s="20"/>
      <c r="J20" s="19"/>
      <c r="K20" s="23" t="s">
        <v>16</v>
      </c>
      <c r="L20" s="20"/>
      <c r="M20" s="22"/>
      <c r="N20" s="20"/>
      <c r="O20" s="20"/>
      <c r="P20" s="19"/>
      <c r="Q20" s="20"/>
      <c r="R20" s="18"/>
      <c r="S20" s="19"/>
      <c r="T20" s="20"/>
      <c r="U20" s="20"/>
      <c r="V20" s="19"/>
      <c r="W20" s="20"/>
      <c r="X20" s="20"/>
      <c r="Y20" s="19"/>
      <c r="Z20" s="20"/>
      <c r="AA20" s="18"/>
      <c r="AB20" s="19"/>
    </row>
    <row r="21" spans="1:28" ht="22.5" x14ac:dyDescent="0.25">
      <c r="A21" s="17" t="s">
        <v>47</v>
      </c>
      <c r="B21" s="18" t="s">
        <v>48</v>
      </c>
      <c r="C21" s="18"/>
      <c r="D21" s="18"/>
      <c r="E21" s="19"/>
      <c r="F21" s="20"/>
      <c r="G21" s="18"/>
      <c r="H21" s="19"/>
      <c r="I21" s="20"/>
      <c r="J21" s="19"/>
      <c r="K21" s="20"/>
      <c r="L21" s="20"/>
      <c r="M21" s="22"/>
      <c r="N21" s="20"/>
      <c r="O21" s="20"/>
      <c r="P21" s="19"/>
      <c r="Q21" s="20"/>
      <c r="R21" s="18"/>
      <c r="S21" s="19"/>
      <c r="T21" s="20"/>
      <c r="U21" s="20"/>
      <c r="V21" s="19"/>
      <c r="W21" s="21" t="s">
        <v>16</v>
      </c>
      <c r="X21" s="20"/>
      <c r="Y21" s="19"/>
      <c r="Z21" s="20"/>
      <c r="AA21" s="18"/>
      <c r="AB21" s="19"/>
    </row>
    <row r="22" spans="1:28" ht="22.5" x14ac:dyDescent="0.25">
      <c r="A22" s="17" t="s">
        <v>49</v>
      </c>
      <c r="B22" s="18" t="s">
        <v>50</v>
      </c>
      <c r="C22" s="18"/>
      <c r="D22" s="18"/>
      <c r="E22" s="19"/>
      <c r="F22" s="20"/>
      <c r="G22" s="18"/>
      <c r="H22" s="19"/>
      <c r="I22" s="20"/>
      <c r="J22" s="19"/>
      <c r="K22" s="20"/>
      <c r="L22" s="26" t="s">
        <v>16</v>
      </c>
      <c r="M22" s="22"/>
      <c r="N22" s="20"/>
      <c r="O22" s="20"/>
      <c r="P22" s="19"/>
      <c r="Q22" s="20"/>
      <c r="R22" s="18"/>
      <c r="S22" s="19"/>
      <c r="T22" s="20"/>
      <c r="U22" s="20"/>
      <c r="V22" s="19"/>
      <c r="W22" s="20"/>
      <c r="X22" s="20"/>
      <c r="Y22" s="19"/>
      <c r="Z22" s="20"/>
      <c r="AA22" s="18"/>
      <c r="AB22" s="19"/>
    </row>
    <row r="23" spans="1:28" x14ac:dyDescent="0.25">
      <c r="A23" s="17" t="s">
        <v>51</v>
      </c>
      <c r="B23" s="18" t="s">
        <v>52</v>
      </c>
      <c r="C23" s="18"/>
      <c r="D23" s="23" t="s">
        <v>16</v>
      </c>
      <c r="E23" s="19"/>
      <c r="F23" s="20"/>
      <c r="G23" s="18"/>
      <c r="H23" s="19"/>
      <c r="I23" s="20"/>
      <c r="J23" s="19"/>
      <c r="K23" s="20"/>
      <c r="L23" s="20"/>
      <c r="M23" s="22"/>
      <c r="N23" s="20"/>
      <c r="O23" s="20"/>
      <c r="P23" s="19"/>
      <c r="Q23" s="20"/>
      <c r="R23" s="18"/>
      <c r="S23" s="19"/>
      <c r="T23" s="20"/>
      <c r="U23" s="20"/>
      <c r="V23" s="19"/>
      <c r="W23" s="20"/>
      <c r="X23" s="20"/>
      <c r="Y23" s="19"/>
      <c r="Z23" s="20"/>
      <c r="AA23" s="18"/>
      <c r="AB23" s="19"/>
    </row>
    <row r="24" spans="1:28" x14ac:dyDescent="0.25">
      <c r="A24" s="17" t="s">
        <v>53</v>
      </c>
      <c r="B24" s="18" t="s">
        <v>54</v>
      </c>
      <c r="C24" s="18"/>
      <c r="D24" s="18"/>
      <c r="E24" s="19"/>
      <c r="F24" s="20"/>
      <c r="G24" s="18"/>
      <c r="H24" s="19"/>
      <c r="I24" s="20"/>
      <c r="J24" s="19"/>
      <c r="K24" s="20"/>
      <c r="L24" s="21" t="s">
        <v>16</v>
      </c>
      <c r="M24" s="22"/>
      <c r="N24" s="20"/>
      <c r="O24" s="20"/>
      <c r="P24" s="19"/>
      <c r="Q24" s="20"/>
      <c r="R24" s="18"/>
      <c r="S24" s="19"/>
      <c r="T24" s="20"/>
      <c r="U24" s="20"/>
      <c r="V24" s="19"/>
      <c r="W24" s="20"/>
      <c r="X24" s="20"/>
      <c r="Y24" s="19"/>
      <c r="Z24" s="20"/>
      <c r="AA24" s="18"/>
      <c r="AB24" s="19"/>
    </row>
    <row r="25" spans="1:28" x14ac:dyDescent="0.25">
      <c r="A25" s="17" t="s">
        <v>55</v>
      </c>
      <c r="B25" s="18" t="s">
        <v>56</v>
      </c>
      <c r="C25" s="18"/>
      <c r="D25" s="18"/>
      <c r="E25" s="19"/>
      <c r="F25" s="21" t="s">
        <v>16</v>
      </c>
      <c r="G25" s="18"/>
      <c r="H25" s="19"/>
      <c r="I25" s="20"/>
      <c r="J25" s="19"/>
      <c r="K25" s="20"/>
      <c r="L25" s="20"/>
      <c r="M25" s="22"/>
      <c r="N25" s="20"/>
      <c r="O25" s="20"/>
      <c r="P25" s="19"/>
      <c r="Q25" s="20"/>
      <c r="R25" s="18"/>
      <c r="S25" s="19"/>
      <c r="T25" s="20"/>
      <c r="U25" s="20"/>
      <c r="V25" s="19"/>
      <c r="W25" s="20"/>
      <c r="X25" s="20"/>
      <c r="Y25" s="19"/>
      <c r="Z25" s="20"/>
      <c r="AA25" s="18"/>
      <c r="AB25" s="19"/>
    </row>
    <row r="26" spans="1:28" ht="22.5" x14ac:dyDescent="0.25">
      <c r="A26" s="17" t="s">
        <v>57</v>
      </c>
      <c r="B26" s="18" t="s">
        <v>58</v>
      </c>
      <c r="C26" s="18"/>
      <c r="D26" s="18"/>
      <c r="E26" s="19"/>
      <c r="F26" s="20"/>
      <c r="G26" s="18"/>
      <c r="H26" s="19"/>
      <c r="I26" s="20"/>
      <c r="J26" s="27" t="s">
        <v>16</v>
      </c>
      <c r="K26" s="20"/>
      <c r="L26" s="20"/>
      <c r="M26" s="22"/>
      <c r="N26" s="20"/>
      <c r="O26" s="20"/>
      <c r="P26" s="19"/>
      <c r="Q26" s="20"/>
      <c r="R26" s="18"/>
      <c r="S26" s="19"/>
      <c r="T26" s="20"/>
      <c r="U26" s="20"/>
      <c r="V26" s="19"/>
      <c r="W26" s="20"/>
      <c r="X26" s="20"/>
      <c r="Y26" s="19"/>
      <c r="Z26" s="20"/>
      <c r="AA26" s="18"/>
      <c r="AB26" s="19"/>
    </row>
    <row r="27" spans="1:28" ht="45" x14ac:dyDescent="0.25">
      <c r="A27" s="17" t="s">
        <v>59</v>
      </c>
      <c r="B27" s="18" t="s">
        <v>60</v>
      </c>
      <c r="C27" s="18"/>
      <c r="D27" s="23" t="s">
        <v>16</v>
      </c>
      <c r="E27" s="19"/>
      <c r="F27" s="20"/>
      <c r="G27" s="18"/>
      <c r="H27" s="19"/>
      <c r="I27" s="20"/>
      <c r="J27" s="19"/>
      <c r="K27" s="20"/>
      <c r="L27" s="20"/>
      <c r="M27" s="22"/>
      <c r="N27" s="20"/>
      <c r="O27" s="20"/>
      <c r="P27" s="19"/>
      <c r="Q27" s="20"/>
      <c r="R27" s="18"/>
      <c r="S27" s="19"/>
      <c r="T27" s="20"/>
      <c r="U27" s="20"/>
      <c r="V27" s="19"/>
      <c r="W27" s="20"/>
      <c r="X27" s="20"/>
      <c r="Y27" s="19"/>
      <c r="Z27" s="20"/>
      <c r="AA27" s="18"/>
      <c r="AB27" s="19"/>
    </row>
    <row r="28" spans="1:28" x14ac:dyDescent="0.25">
      <c r="A28" s="17" t="s">
        <v>61</v>
      </c>
      <c r="B28" s="18" t="s">
        <v>62</v>
      </c>
      <c r="C28" s="18"/>
      <c r="D28" s="18"/>
      <c r="E28" s="19"/>
      <c r="F28" s="20"/>
      <c r="G28" s="18"/>
      <c r="H28" s="19"/>
      <c r="I28" s="20"/>
      <c r="J28" s="19"/>
      <c r="K28" s="20"/>
      <c r="L28" s="20"/>
      <c r="M28" s="22"/>
      <c r="N28" s="20"/>
      <c r="O28" s="20"/>
      <c r="P28" s="19"/>
      <c r="Q28" s="20"/>
      <c r="R28" s="18"/>
      <c r="S28" s="19"/>
      <c r="T28" s="20"/>
      <c r="U28" s="20"/>
      <c r="V28" s="19"/>
      <c r="W28" s="23" t="s">
        <v>16</v>
      </c>
      <c r="X28" s="20"/>
      <c r="Y28" s="19"/>
      <c r="Z28" s="20"/>
      <c r="AA28" s="18"/>
      <c r="AB28" s="19"/>
    </row>
    <row r="29" spans="1:28" ht="22.5" x14ac:dyDescent="0.25">
      <c r="A29" s="17" t="s">
        <v>63</v>
      </c>
      <c r="B29" s="18" t="s">
        <v>64</v>
      </c>
      <c r="C29" s="18"/>
      <c r="D29" s="18"/>
      <c r="E29" s="19"/>
      <c r="F29" s="20"/>
      <c r="G29" s="18"/>
      <c r="H29" s="19"/>
      <c r="I29" s="20"/>
      <c r="J29" s="19"/>
      <c r="K29" s="20"/>
      <c r="L29" s="20"/>
      <c r="M29" s="22"/>
      <c r="N29" s="20"/>
      <c r="O29" s="20"/>
      <c r="P29" s="19"/>
      <c r="Q29" s="20"/>
      <c r="R29" s="18"/>
      <c r="S29" s="19"/>
      <c r="T29" s="23" t="s">
        <v>16</v>
      </c>
      <c r="U29" s="20"/>
      <c r="V29" s="19"/>
      <c r="W29" s="20"/>
      <c r="X29" s="20"/>
      <c r="Y29" s="19"/>
      <c r="Z29" s="20"/>
      <c r="AA29" s="18"/>
      <c r="AB29" s="19"/>
    </row>
    <row r="30" spans="1:28" ht="22.5" x14ac:dyDescent="0.25">
      <c r="A30" s="17" t="s">
        <v>65</v>
      </c>
      <c r="B30" s="18" t="s">
        <v>66</v>
      </c>
      <c r="C30" s="18"/>
      <c r="D30" s="28" t="s">
        <v>16</v>
      </c>
      <c r="E30" s="19"/>
      <c r="F30" s="20"/>
      <c r="G30" s="18"/>
      <c r="H30" s="19"/>
      <c r="I30" s="20"/>
      <c r="J30" s="19"/>
      <c r="K30" s="20"/>
      <c r="L30" s="20"/>
      <c r="M30" s="22"/>
      <c r="N30" s="20"/>
      <c r="O30" s="20"/>
      <c r="P30" s="19"/>
      <c r="Q30" s="20"/>
      <c r="R30" s="18"/>
      <c r="S30" s="19"/>
      <c r="T30" s="29"/>
      <c r="U30" s="20"/>
      <c r="V30" s="19"/>
      <c r="W30" s="20"/>
      <c r="X30" s="20"/>
      <c r="Y30" s="19"/>
      <c r="Z30" s="20"/>
      <c r="AA30" s="18"/>
      <c r="AB30" s="19"/>
    </row>
    <row r="31" spans="1:28" ht="22.5" x14ac:dyDescent="0.25">
      <c r="A31" s="17" t="s">
        <v>67</v>
      </c>
      <c r="B31" s="18" t="s">
        <v>68</v>
      </c>
      <c r="C31" s="23" t="s">
        <v>16</v>
      </c>
      <c r="D31" s="23" t="s">
        <v>16</v>
      </c>
      <c r="E31" s="19"/>
      <c r="F31" s="20"/>
      <c r="G31" s="23" t="s">
        <v>16</v>
      </c>
      <c r="H31" s="19"/>
      <c r="I31" s="20"/>
      <c r="J31" s="19"/>
      <c r="K31" s="20"/>
      <c r="L31" s="20"/>
      <c r="M31" s="22"/>
      <c r="N31" s="20"/>
      <c r="O31" s="20"/>
      <c r="P31" s="19"/>
      <c r="Q31" s="20"/>
      <c r="R31" s="18"/>
      <c r="S31" s="19"/>
      <c r="T31" s="20"/>
      <c r="U31" s="20"/>
      <c r="V31" s="19"/>
      <c r="W31" s="21" t="s">
        <v>16</v>
      </c>
      <c r="X31" s="20"/>
      <c r="Y31" s="19"/>
      <c r="Z31" s="20"/>
      <c r="AA31" s="18"/>
      <c r="AB31" s="19"/>
    </row>
    <row r="32" spans="1:28" x14ac:dyDescent="0.25">
      <c r="A32" s="17" t="s">
        <v>69</v>
      </c>
      <c r="B32" s="18" t="s">
        <v>70</v>
      </c>
      <c r="C32" s="18"/>
      <c r="D32" s="18"/>
      <c r="E32" s="19"/>
      <c r="F32" s="20"/>
      <c r="G32" s="18"/>
      <c r="H32" s="19"/>
      <c r="I32" s="20"/>
      <c r="J32" s="19"/>
      <c r="K32" s="20"/>
      <c r="L32" s="20"/>
      <c r="M32" s="22"/>
      <c r="N32" s="20"/>
      <c r="O32" s="20"/>
      <c r="P32" s="19"/>
      <c r="Q32" s="20"/>
      <c r="R32" s="18"/>
      <c r="S32" s="19"/>
      <c r="T32" s="20"/>
      <c r="U32" s="23" t="s">
        <v>16</v>
      </c>
      <c r="V32" s="19"/>
      <c r="W32" s="20"/>
      <c r="X32" s="20"/>
      <c r="Y32" s="19"/>
      <c r="Z32" s="20"/>
      <c r="AA32" s="18"/>
      <c r="AB32" s="19"/>
    </row>
    <row r="33" spans="1:28" x14ac:dyDescent="0.25">
      <c r="A33" s="17" t="s">
        <v>71</v>
      </c>
      <c r="B33" s="18" t="s">
        <v>72</v>
      </c>
      <c r="C33" s="18"/>
      <c r="D33" s="23" t="s">
        <v>16</v>
      </c>
      <c r="E33" s="19"/>
      <c r="F33" s="20"/>
      <c r="G33" s="18"/>
      <c r="H33" s="19"/>
      <c r="I33" s="20"/>
      <c r="J33" s="19"/>
      <c r="K33" s="20"/>
      <c r="L33" s="20"/>
      <c r="M33" s="22"/>
      <c r="N33" s="20"/>
      <c r="O33" s="20"/>
      <c r="P33" s="19"/>
      <c r="Q33" s="20"/>
      <c r="R33" s="18"/>
      <c r="S33" s="19"/>
      <c r="T33" s="20"/>
      <c r="U33" s="20"/>
      <c r="V33" s="19"/>
      <c r="W33" s="20"/>
      <c r="X33" s="20"/>
      <c r="Y33" s="19"/>
      <c r="Z33" s="20"/>
      <c r="AA33" s="18"/>
      <c r="AB33" s="19"/>
    </row>
    <row r="34" spans="1:28" x14ac:dyDescent="0.25">
      <c r="A34" s="17" t="s">
        <v>73</v>
      </c>
      <c r="B34" s="18" t="s">
        <v>74</v>
      </c>
      <c r="C34" s="18"/>
      <c r="D34" s="29"/>
      <c r="E34" s="19"/>
      <c r="F34" s="20"/>
      <c r="G34" s="28" t="s">
        <v>75</v>
      </c>
      <c r="H34" s="19"/>
      <c r="I34" s="20"/>
      <c r="J34" s="19"/>
      <c r="K34" s="20"/>
      <c r="L34" s="20"/>
      <c r="M34" s="22"/>
      <c r="N34" s="20"/>
      <c r="O34" s="20"/>
      <c r="P34" s="19"/>
      <c r="Q34" s="20"/>
      <c r="R34" s="18"/>
      <c r="S34" s="19"/>
      <c r="T34" s="20"/>
      <c r="U34" s="20"/>
      <c r="V34" s="19"/>
      <c r="W34" s="20"/>
      <c r="X34" s="20"/>
      <c r="Y34" s="19"/>
      <c r="Z34" s="20"/>
      <c r="AA34" s="18"/>
      <c r="AB34" s="19"/>
    </row>
    <row r="35" spans="1:28" ht="22.5" x14ac:dyDescent="0.25">
      <c r="A35" s="17" t="s">
        <v>76</v>
      </c>
      <c r="B35" s="18" t="s">
        <v>77</v>
      </c>
      <c r="C35" s="18"/>
      <c r="D35" s="18"/>
      <c r="E35" s="19"/>
      <c r="F35" s="21" t="s">
        <v>16</v>
      </c>
      <c r="G35" s="18"/>
      <c r="H35" s="19"/>
      <c r="I35" s="20"/>
      <c r="J35" s="19"/>
      <c r="K35" s="20"/>
      <c r="L35" s="20"/>
      <c r="M35" s="22"/>
      <c r="N35" s="20"/>
      <c r="O35" s="20"/>
      <c r="P35" s="19"/>
      <c r="Q35" s="20"/>
      <c r="R35" s="18"/>
      <c r="S35" s="19"/>
      <c r="T35" s="20"/>
      <c r="U35" s="20"/>
      <c r="V35" s="19"/>
      <c r="W35" s="20"/>
      <c r="X35" s="20"/>
      <c r="Y35" s="19"/>
      <c r="Z35" s="20"/>
      <c r="AA35" s="18"/>
      <c r="AB35" s="19"/>
    </row>
    <row r="36" spans="1:28" x14ac:dyDescent="0.25">
      <c r="A36" s="17" t="s">
        <v>78</v>
      </c>
      <c r="B36" s="18" t="s">
        <v>79</v>
      </c>
      <c r="C36" s="18"/>
      <c r="D36" s="18"/>
      <c r="E36" s="19"/>
      <c r="F36" s="21" t="s">
        <v>16</v>
      </c>
      <c r="G36" s="18"/>
      <c r="H36" s="19"/>
      <c r="I36" s="20"/>
      <c r="J36" s="19"/>
      <c r="K36" s="20"/>
      <c r="L36" s="20"/>
      <c r="M36" s="22"/>
      <c r="N36" s="20"/>
      <c r="O36" s="20"/>
      <c r="P36" s="19"/>
      <c r="Q36" s="21" t="s">
        <v>16</v>
      </c>
      <c r="R36" s="21" t="s">
        <v>16</v>
      </c>
      <c r="S36" s="19"/>
      <c r="T36" s="20"/>
      <c r="U36" s="20"/>
      <c r="V36" s="19"/>
      <c r="W36" s="21" t="s">
        <v>16</v>
      </c>
      <c r="X36" s="23" t="s">
        <v>16</v>
      </c>
      <c r="Y36" s="19"/>
      <c r="Z36" s="20"/>
      <c r="AA36" s="18"/>
      <c r="AB36" s="19"/>
    </row>
    <row r="37" spans="1:28" ht="33.75" x14ac:dyDescent="0.25">
      <c r="A37" s="17" t="s">
        <v>80</v>
      </c>
      <c r="B37" s="18" t="s">
        <v>81</v>
      </c>
      <c r="C37" s="18"/>
      <c r="D37" s="18"/>
      <c r="E37" s="19"/>
      <c r="F37" s="20"/>
      <c r="G37" s="18"/>
      <c r="H37" s="19"/>
      <c r="I37" s="20"/>
      <c r="J37" s="19"/>
      <c r="K37" s="23" t="s">
        <v>16</v>
      </c>
      <c r="L37" s="23" t="s">
        <v>16</v>
      </c>
      <c r="M37" s="22"/>
      <c r="N37" s="20"/>
      <c r="O37" s="20"/>
      <c r="P37" s="19"/>
      <c r="Q37" s="20"/>
      <c r="R37" s="18"/>
      <c r="S37" s="19"/>
      <c r="T37" s="20"/>
      <c r="U37" s="20"/>
      <c r="V37" s="19"/>
      <c r="W37" s="20"/>
      <c r="X37" s="20"/>
      <c r="Y37" s="19"/>
      <c r="Z37" s="20"/>
      <c r="AA37" s="18"/>
      <c r="AB37" s="19"/>
    </row>
    <row r="38" spans="1:28" x14ac:dyDescent="0.25">
      <c r="A38" s="17" t="s">
        <v>82</v>
      </c>
      <c r="B38" s="17" t="s">
        <v>83</v>
      </c>
      <c r="C38" s="18"/>
      <c r="D38" s="18"/>
      <c r="E38" s="19"/>
      <c r="F38" s="20"/>
      <c r="G38" s="18"/>
      <c r="H38" s="19"/>
      <c r="I38" s="20"/>
      <c r="J38" s="19"/>
      <c r="K38" s="20"/>
      <c r="L38" s="20"/>
      <c r="M38" s="22"/>
      <c r="N38" s="20"/>
      <c r="O38" s="20"/>
      <c r="P38" s="19"/>
      <c r="Q38" s="20"/>
      <c r="R38" s="18"/>
      <c r="S38" s="19"/>
      <c r="T38" s="20"/>
      <c r="U38" s="20"/>
      <c r="V38" s="19"/>
      <c r="W38" s="24" t="s">
        <v>16</v>
      </c>
      <c r="X38" s="20"/>
      <c r="Y38" s="19"/>
      <c r="Z38" s="20"/>
      <c r="AA38" s="18"/>
      <c r="AB38" s="19"/>
    </row>
    <row r="39" spans="1:28" x14ac:dyDescent="0.25">
      <c r="A39" s="17" t="s">
        <v>84</v>
      </c>
      <c r="B39" s="18" t="s">
        <v>85</v>
      </c>
      <c r="C39" s="18"/>
      <c r="D39" s="18"/>
      <c r="E39" s="19"/>
      <c r="F39" s="20"/>
      <c r="G39" s="18"/>
      <c r="H39" s="19"/>
      <c r="I39" s="20"/>
      <c r="J39" s="19"/>
      <c r="K39" s="20"/>
      <c r="L39" s="20"/>
      <c r="M39" s="22"/>
      <c r="N39" s="20"/>
      <c r="O39" s="20"/>
      <c r="P39" s="24" t="s">
        <v>16</v>
      </c>
      <c r="Q39" s="20"/>
      <c r="R39" s="18"/>
      <c r="S39" s="19"/>
      <c r="T39" s="20"/>
      <c r="U39" s="20"/>
      <c r="V39" s="19"/>
      <c r="W39" s="20"/>
      <c r="X39" s="20"/>
      <c r="Y39" s="19"/>
      <c r="Z39" s="20"/>
      <c r="AA39" s="18"/>
      <c r="AB39" s="19"/>
    </row>
    <row r="40" spans="1:28" x14ac:dyDescent="0.25">
      <c r="A40" s="17" t="s">
        <v>86</v>
      </c>
      <c r="B40" s="18" t="s">
        <v>87</v>
      </c>
      <c r="C40" s="18"/>
      <c r="D40" s="18"/>
      <c r="E40" s="19"/>
      <c r="F40" s="20"/>
      <c r="G40" s="18"/>
      <c r="H40" s="19"/>
      <c r="I40" s="20"/>
      <c r="J40" s="19"/>
      <c r="K40" s="20"/>
      <c r="L40" s="20"/>
      <c r="M40" s="22"/>
      <c r="N40" s="23" t="s">
        <v>16</v>
      </c>
      <c r="O40" s="20"/>
      <c r="P40" s="19"/>
      <c r="Q40" s="20"/>
      <c r="R40" s="18"/>
      <c r="S40" s="19"/>
      <c r="T40" s="21" t="s">
        <v>16</v>
      </c>
      <c r="U40" s="20"/>
      <c r="V40" s="19"/>
      <c r="W40" s="20"/>
      <c r="X40" s="20"/>
      <c r="Y40" s="19"/>
      <c r="Z40" s="20"/>
      <c r="AA40" s="18"/>
      <c r="AB40" s="19"/>
    </row>
    <row r="41" spans="1:28" x14ac:dyDescent="0.25">
      <c r="A41" s="17" t="s">
        <v>88</v>
      </c>
      <c r="B41" s="18" t="s">
        <v>89</v>
      </c>
      <c r="C41" s="18"/>
      <c r="D41" s="18"/>
      <c r="E41" s="19"/>
      <c r="F41" s="20"/>
      <c r="G41" s="18"/>
      <c r="H41" s="19"/>
      <c r="I41" s="20"/>
      <c r="J41" s="19"/>
      <c r="K41" s="20"/>
      <c r="L41" s="20"/>
      <c r="M41" s="22"/>
      <c r="N41" s="23" t="s">
        <v>16</v>
      </c>
      <c r="O41" s="20"/>
      <c r="P41" s="19"/>
      <c r="Q41" s="21" t="s">
        <v>16</v>
      </c>
      <c r="R41" s="18"/>
      <c r="S41" s="19"/>
      <c r="T41" s="21" t="s">
        <v>16</v>
      </c>
      <c r="U41" s="21" t="s">
        <v>16</v>
      </c>
      <c r="V41" s="19"/>
      <c r="W41" s="20"/>
      <c r="X41" s="20"/>
      <c r="Y41" s="19"/>
      <c r="Z41" s="20"/>
      <c r="AA41" s="18"/>
      <c r="AB41" s="19"/>
    </row>
    <row r="42" spans="1:28" x14ac:dyDescent="0.25">
      <c r="A42" s="17" t="s">
        <v>90</v>
      </c>
      <c r="B42" s="18" t="s">
        <v>91</v>
      </c>
      <c r="C42" s="18"/>
      <c r="D42" s="18"/>
      <c r="E42" s="19"/>
      <c r="F42" s="30"/>
      <c r="G42" s="23" t="s">
        <v>75</v>
      </c>
      <c r="H42" s="19"/>
      <c r="I42" s="20"/>
      <c r="J42" s="19"/>
      <c r="K42" s="20"/>
      <c r="L42" s="20"/>
      <c r="M42" s="22"/>
      <c r="N42" s="20"/>
      <c r="O42" s="20"/>
      <c r="P42" s="19"/>
      <c r="Q42" s="20"/>
      <c r="R42" s="18"/>
      <c r="S42" s="19"/>
      <c r="T42" s="20"/>
      <c r="U42" s="20"/>
      <c r="V42" s="19"/>
      <c r="W42" s="20"/>
      <c r="X42" s="20"/>
      <c r="Y42" s="19"/>
      <c r="Z42" s="20"/>
      <c r="AA42" s="18"/>
      <c r="AB42" s="19"/>
    </row>
    <row r="43" spans="1:28" x14ac:dyDescent="0.25">
      <c r="A43" s="17" t="s">
        <v>92</v>
      </c>
      <c r="B43" s="18" t="s">
        <v>93</v>
      </c>
      <c r="C43" s="18"/>
      <c r="D43" s="18"/>
      <c r="E43" s="19"/>
      <c r="F43" s="20"/>
      <c r="G43" s="18"/>
      <c r="H43" s="19"/>
      <c r="I43" s="20"/>
      <c r="J43" s="19"/>
      <c r="K43" s="20"/>
      <c r="L43" s="20"/>
      <c r="M43" s="22"/>
      <c r="N43" s="20"/>
      <c r="O43" s="20"/>
      <c r="P43" s="19"/>
      <c r="Q43" s="20"/>
      <c r="R43" s="18"/>
      <c r="S43" s="23" t="s">
        <v>16</v>
      </c>
      <c r="T43" s="20"/>
      <c r="U43" s="20"/>
      <c r="V43" s="23" t="s">
        <v>16</v>
      </c>
      <c r="W43" s="20"/>
      <c r="X43" s="20"/>
      <c r="Y43" s="19"/>
      <c r="Z43" s="20"/>
      <c r="AA43" s="18"/>
      <c r="AB43" s="19"/>
    </row>
    <row r="44" spans="1:28" ht="22.5" x14ac:dyDescent="0.25">
      <c r="A44" s="17" t="s">
        <v>94</v>
      </c>
      <c r="B44" s="18" t="s">
        <v>95</v>
      </c>
      <c r="C44" s="18"/>
      <c r="D44" s="18"/>
      <c r="E44" s="19"/>
      <c r="F44" s="20"/>
      <c r="G44" s="18"/>
      <c r="H44" s="19"/>
      <c r="I44" s="20"/>
      <c r="J44" s="19"/>
      <c r="K44" s="20"/>
      <c r="L44" s="21" t="s">
        <v>16</v>
      </c>
      <c r="M44" s="22"/>
      <c r="N44" s="20"/>
      <c r="O44" s="20"/>
      <c r="P44" s="19"/>
      <c r="Q44" s="20"/>
      <c r="R44" s="18"/>
      <c r="S44" s="19"/>
      <c r="T44" s="20"/>
      <c r="U44" s="20"/>
      <c r="V44" s="19"/>
      <c r="W44" s="20"/>
      <c r="X44" s="20"/>
      <c r="Y44" s="19"/>
      <c r="Z44" s="20"/>
      <c r="AA44" s="18"/>
      <c r="AB44" s="19"/>
    </row>
    <row r="45" spans="1:28" ht="33.75" x14ac:dyDescent="0.25">
      <c r="A45" s="17" t="s">
        <v>96</v>
      </c>
      <c r="B45" s="18" t="s">
        <v>97</v>
      </c>
      <c r="C45" s="18"/>
      <c r="D45" s="28" t="s">
        <v>16</v>
      </c>
      <c r="E45" s="19"/>
      <c r="F45" s="20"/>
      <c r="G45" s="18"/>
      <c r="H45" s="19"/>
      <c r="I45" s="20"/>
      <c r="J45" s="19"/>
      <c r="K45" s="20"/>
      <c r="L45" s="30"/>
      <c r="M45" s="22"/>
      <c r="N45" s="20"/>
      <c r="O45" s="20"/>
      <c r="P45" s="19"/>
      <c r="Q45" s="20"/>
      <c r="R45" s="18"/>
      <c r="S45" s="19"/>
      <c r="T45" s="20"/>
      <c r="U45" s="20"/>
      <c r="V45" s="19"/>
      <c r="W45" s="20"/>
      <c r="X45" s="20"/>
      <c r="Y45" s="19"/>
      <c r="Z45" s="20"/>
      <c r="AA45" s="18"/>
      <c r="AB45" s="19"/>
    </row>
    <row r="46" spans="1:28" x14ac:dyDescent="0.25">
      <c r="A46" s="17" t="s">
        <v>98</v>
      </c>
      <c r="B46" s="18" t="s">
        <v>99</v>
      </c>
      <c r="C46" s="18"/>
      <c r="D46" s="29"/>
      <c r="E46" s="19"/>
      <c r="F46" s="26" t="s">
        <v>75</v>
      </c>
      <c r="G46" s="18"/>
      <c r="H46" s="19"/>
      <c r="I46" s="20"/>
      <c r="J46" s="19"/>
      <c r="K46" s="20"/>
      <c r="L46" s="30"/>
      <c r="M46" s="22"/>
      <c r="N46" s="20"/>
      <c r="O46" s="20"/>
      <c r="P46" s="19"/>
      <c r="Q46" s="20"/>
      <c r="R46" s="18"/>
      <c r="S46" s="19"/>
      <c r="T46" s="20"/>
      <c r="U46" s="20"/>
      <c r="V46" s="19"/>
      <c r="W46" s="20"/>
      <c r="X46" s="20"/>
      <c r="Y46" s="19"/>
      <c r="Z46" s="20"/>
      <c r="AA46" s="18"/>
      <c r="AB46" s="19"/>
    </row>
    <row r="47" spans="1:28" x14ac:dyDescent="0.25">
      <c r="A47" s="17" t="s">
        <v>100</v>
      </c>
      <c r="B47" s="18" t="s">
        <v>101</v>
      </c>
      <c r="C47" s="18"/>
      <c r="D47" s="18"/>
      <c r="E47" s="19"/>
      <c r="F47" s="20"/>
      <c r="G47" s="18"/>
      <c r="H47" s="19"/>
      <c r="I47" s="20"/>
      <c r="J47" s="19"/>
      <c r="K47" s="20"/>
      <c r="L47" s="20"/>
      <c r="M47" s="22"/>
      <c r="N47" s="20"/>
      <c r="O47" s="20"/>
      <c r="P47" s="19"/>
      <c r="Q47" s="20"/>
      <c r="R47" s="18"/>
      <c r="S47" s="19"/>
      <c r="T47" s="20"/>
      <c r="U47" s="20"/>
      <c r="V47" s="19"/>
      <c r="W47" s="21" t="s">
        <v>16</v>
      </c>
      <c r="X47" s="23" t="s">
        <v>16</v>
      </c>
      <c r="Y47" s="19"/>
      <c r="Z47" s="20"/>
      <c r="AA47" s="18"/>
      <c r="AB47" s="19"/>
    </row>
    <row r="48" spans="1:28" ht="22.5" x14ac:dyDescent="0.25">
      <c r="A48" s="17" t="s">
        <v>102</v>
      </c>
      <c r="B48" s="18" t="s">
        <v>103</v>
      </c>
      <c r="C48" s="18"/>
      <c r="D48" s="18"/>
      <c r="E48" s="19"/>
      <c r="F48" s="20"/>
      <c r="G48" s="18"/>
      <c r="H48" s="19"/>
      <c r="I48" s="20"/>
      <c r="J48" s="24" t="s">
        <v>16</v>
      </c>
      <c r="K48" s="20"/>
      <c r="L48" s="20"/>
      <c r="M48" s="22"/>
      <c r="N48" s="20"/>
      <c r="O48" s="20"/>
      <c r="P48" s="19"/>
      <c r="Q48" s="20"/>
      <c r="R48" s="18"/>
      <c r="S48" s="19"/>
      <c r="T48" s="20"/>
      <c r="U48" s="20"/>
      <c r="V48" s="19"/>
      <c r="W48" s="20"/>
      <c r="X48" s="20"/>
      <c r="Y48" s="19"/>
      <c r="Z48" s="20"/>
      <c r="AA48" s="18"/>
      <c r="AB48" s="19"/>
    </row>
    <row r="49" spans="1:28" ht="33.75" x14ac:dyDescent="0.25">
      <c r="A49" s="17" t="s">
        <v>104</v>
      </c>
      <c r="B49" s="18" t="s">
        <v>105</v>
      </c>
      <c r="C49" s="23" t="s">
        <v>16</v>
      </c>
      <c r="D49" s="18"/>
      <c r="E49" s="19"/>
      <c r="F49" s="20"/>
      <c r="G49" s="18"/>
      <c r="H49" s="19"/>
      <c r="I49" s="20"/>
      <c r="J49" s="19"/>
      <c r="K49" s="20"/>
      <c r="L49" s="20"/>
      <c r="M49" s="22"/>
      <c r="N49" s="20"/>
      <c r="O49" s="20"/>
      <c r="P49" s="19"/>
      <c r="Q49" s="20"/>
      <c r="R49" s="18"/>
      <c r="S49" s="19"/>
      <c r="T49" s="20"/>
      <c r="U49" s="20"/>
      <c r="V49" s="19"/>
      <c r="W49" s="20"/>
      <c r="X49" s="20"/>
      <c r="Y49" s="19"/>
      <c r="Z49" s="20"/>
      <c r="AA49" s="18"/>
      <c r="AB49" s="19"/>
    </row>
    <row r="50" spans="1:28" x14ac:dyDescent="0.25">
      <c r="A50" s="17" t="s">
        <v>106</v>
      </c>
      <c r="B50" s="18" t="s">
        <v>107</v>
      </c>
      <c r="C50" s="23" t="s">
        <v>16</v>
      </c>
      <c r="D50" s="18"/>
      <c r="E50" s="19"/>
      <c r="F50" s="20"/>
      <c r="G50" s="18"/>
      <c r="H50" s="19"/>
      <c r="I50" s="20"/>
      <c r="J50" s="19"/>
      <c r="K50" s="20"/>
      <c r="L50" s="20"/>
      <c r="M50" s="22"/>
      <c r="N50" s="20"/>
      <c r="O50" s="20"/>
      <c r="P50" s="19"/>
      <c r="Q50" s="20"/>
      <c r="R50" s="18"/>
      <c r="S50" s="19"/>
      <c r="T50" s="20"/>
      <c r="U50" s="20"/>
      <c r="V50" s="19"/>
      <c r="W50" s="20"/>
      <c r="X50" s="20"/>
      <c r="Y50" s="19"/>
      <c r="Z50" s="20"/>
      <c r="AA50" s="18"/>
      <c r="AB50" s="19"/>
    </row>
    <row r="51" spans="1:28" x14ac:dyDescent="0.25">
      <c r="A51" s="17" t="s">
        <v>108</v>
      </c>
      <c r="B51" s="17" t="s">
        <v>109</v>
      </c>
      <c r="C51" s="18"/>
      <c r="D51" s="18"/>
      <c r="E51" s="19"/>
      <c r="F51" s="20"/>
      <c r="G51" s="18"/>
      <c r="H51" s="24" t="s">
        <v>16</v>
      </c>
      <c r="I51" s="20"/>
      <c r="J51" s="19"/>
      <c r="K51" s="20"/>
      <c r="L51" s="20"/>
      <c r="M51" s="22"/>
      <c r="N51" s="20"/>
      <c r="O51" s="20"/>
      <c r="P51" s="19"/>
      <c r="Q51" s="20"/>
      <c r="R51" s="18"/>
      <c r="S51" s="19"/>
      <c r="T51" s="20"/>
      <c r="U51" s="20"/>
      <c r="V51" s="19"/>
      <c r="W51" s="20"/>
      <c r="X51" s="20"/>
      <c r="Y51" s="19"/>
      <c r="Z51" s="20"/>
      <c r="AA51" s="18"/>
      <c r="AB51" s="19"/>
    </row>
    <row r="52" spans="1:28" ht="22.5" x14ac:dyDescent="0.25">
      <c r="A52" s="17" t="s">
        <v>110</v>
      </c>
      <c r="B52" s="18" t="s">
        <v>111</v>
      </c>
      <c r="C52" s="18"/>
      <c r="D52" s="18"/>
      <c r="E52" s="19"/>
      <c r="F52" s="20"/>
      <c r="G52" s="18"/>
      <c r="H52" s="19"/>
      <c r="I52" s="20"/>
      <c r="J52" s="19"/>
      <c r="K52" s="20"/>
      <c r="L52" s="20"/>
      <c r="M52" s="22"/>
      <c r="N52" s="20"/>
      <c r="O52" s="20"/>
      <c r="P52" s="19"/>
      <c r="Q52" s="20"/>
      <c r="R52" s="18"/>
      <c r="S52" s="19"/>
      <c r="T52" s="23" t="s">
        <v>16</v>
      </c>
      <c r="U52" s="20"/>
      <c r="V52" s="19"/>
      <c r="W52" s="20"/>
      <c r="X52" s="20"/>
      <c r="Y52" s="19"/>
      <c r="Z52" s="20"/>
      <c r="AA52" s="18"/>
      <c r="AB52" s="19"/>
    </row>
    <row r="53" spans="1:28" x14ac:dyDescent="0.25">
      <c r="A53" s="17" t="s">
        <v>112</v>
      </c>
      <c r="B53" s="18" t="s">
        <v>113</v>
      </c>
      <c r="C53" s="23" t="s">
        <v>16</v>
      </c>
      <c r="D53" s="18"/>
      <c r="E53" s="19"/>
      <c r="F53" s="20"/>
      <c r="G53" s="18"/>
      <c r="H53" s="19"/>
      <c r="I53" s="20"/>
      <c r="J53" s="19"/>
      <c r="K53" s="20"/>
      <c r="L53" s="20"/>
      <c r="M53" s="22"/>
      <c r="N53" s="20"/>
      <c r="O53" s="20"/>
      <c r="P53" s="19"/>
      <c r="Q53" s="20"/>
      <c r="R53" s="18"/>
      <c r="S53" s="19"/>
      <c r="T53" s="20"/>
      <c r="U53" s="20"/>
      <c r="V53" s="19"/>
      <c r="W53" s="20"/>
      <c r="X53" s="20"/>
      <c r="Y53" s="19"/>
      <c r="Z53" s="20"/>
      <c r="AA53" s="18"/>
      <c r="AB53" s="19"/>
    </row>
    <row r="54" spans="1:28" x14ac:dyDescent="0.25">
      <c r="A54" s="17" t="s">
        <v>114</v>
      </c>
      <c r="B54" s="18" t="s">
        <v>115</v>
      </c>
      <c r="C54" s="18"/>
      <c r="D54" s="18"/>
      <c r="E54" s="19"/>
      <c r="F54" s="20"/>
      <c r="G54" s="18"/>
      <c r="H54" s="19"/>
      <c r="I54" s="20"/>
      <c r="J54" s="19"/>
      <c r="K54" s="20"/>
      <c r="L54" s="20"/>
      <c r="M54" s="22"/>
      <c r="N54" s="20"/>
      <c r="O54" s="20"/>
      <c r="P54" s="19"/>
      <c r="Q54" s="20"/>
      <c r="R54" s="18"/>
      <c r="S54" s="19"/>
      <c r="T54" s="20"/>
      <c r="U54" s="20"/>
      <c r="V54" s="19"/>
      <c r="W54" s="23" t="s">
        <v>16</v>
      </c>
      <c r="X54" s="20"/>
      <c r="Y54" s="19"/>
      <c r="Z54" s="20"/>
      <c r="AA54" s="18"/>
      <c r="AB54" s="19"/>
    </row>
    <row r="55" spans="1:28" x14ac:dyDescent="0.25">
      <c r="A55" s="17" t="s">
        <v>116</v>
      </c>
      <c r="B55" s="18" t="s">
        <v>117</v>
      </c>
      <c r="C55" s="18"/>
      <c r="D55" s="18"/>
      <c r="E55" s="19"/>
      <c r="F55" s="20"/>
      <c r="G55" s="18"/>
      <c r="H55" s="19"/>
      <c r="I55" s="20"/>
      <c r="J55" s="19"/>
      <c r="K55" s="21" t="s">
        <v>16</v>
      </c>
      <c r="L55" s="20"/>
      <c r="M55" s="22"/>
      <c r="N55" s="20"/>
      <c r="O55" s="20"/>
      <c r="P55" s="19"/>
      <c r="Q55" s="20"/>
      <c r="R55" s="18"/>
      <c r="S55" s="19"/>
      <c r="T55" s="20"/>
      <c r="U55" s="20"/>
      <c r="V55" s="19"/>
      <c r="W55" s="20"/>
      <c r="X55" s="20"/>
      <c r="Y55" s="19"/>
      <c r="Z55" s="20"/>
      <c r="AA55" s="18"/>
      <c r="AB55" s="19"/>
    </row>
  </sheetData>
  <autoFilter ref="A3:AB55"/>
  <mergeCells count="36">
    <mergeCell ref="AB3:AB4"/>
    <mergeCell ref="W3:W4"/>
    <mergeCell ref="X3:X4"/>
    <mergeCell ref="Y3:Y4"/>
    <mergeCell ref="Z3:Z4"/>
    <mergeCell ref="AA3:AA4"/>
    <mergeCell ref="R3:R4"/>
    <mergeCell ref="S3:S4"/>
    <mergeCell ref="T3:T4"/>
    <mergeCell ref="U3:U4"/>
    <mergeCell ref="V3:V4"/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C3:C4"/>
    <mergeCell ref="D3:D4"/>
    <mergeCell ref="E3:E4"/>
    <mergeCell ref="F3:F4"/>
    <mergeCell ref="G3:G4"/>
    <mergeCell ref="A1:AB1"/>
    <mergeCell ref="C2:E2"/>
    <mergeCell ref="F2:H2"/>
    <mergeCell ref="I2:J2"/>
    <mergeCell ref="K2:M2"/>
    <mergeCell ref="N2:P2"/>
    <mergeCell ref="Q2:S2"/>
    <mergeCell ref="T2:V2"/>
    <mergeCell ref="W2:Y2"/>
    <mergeCell ref="Z2:AB2"/>
  </mergeCells>
  <hyperlinks>
    <hyperlink ref="L5" r:id="rId1"/>
    <hyperlink ref="K6" r:id="rId2"/>
    <hyperlink ref="F7" r:id="rId3"/>
    <hyperlink ref="W8" r:id="rId4"/>
    <hyperlink ref="T9" r:id="rId5"/>
    <hyperlink ref="U9" r:id="rId6"/>
    <hyperlink ref="G10" r:id="rId7"/>
    <hyperlink ref="C11" r:id="rId8"/>
    <hyperlink ref="D11" r:id="rId9"/>
    <hyperlink ref="F12" r:id="rId10"/>
    <hyperlink ref="G12" r:id="rId11"/>
    <hyperlink ref="C13" r:id="rId12"/>
    <hyperlink ref="D13" r:id="rId13"/>
    <hyperlink ref="D14" r:id="rId14"/>
    <hyperlink ref="T15" r:id="rId15"/>
    <hyperlink ref="U15" r:id="rId16"/>
    <hyperlink ref="Q16" r:id="rId17"/>
    <hyperlink ref="W16" r:id="rId18"/>
    <hyperlink ref="X16" r:id="rId19"/>
    <hyperlink ref="P17" r:id="rId20"/>
    <hyperlink ref="G18" r:id="rId21"/>
    <hyperlink ref="F19" r:id="rId22"/>
    <hyperlink ref="K20" r:id="rId23"/>
    <hyperlink ref="W21" r:id="rId24"/>
    <hyperlink ref="D23" r:id="rId25"/>
    <hyperlink ref="L24" r:id="rId26"/>
    <hyperlink ref="F25" r:id="rId27"/>
    <hyperlink ref="D27" r:id="rId28"/>
    <hyperlink ref="W28" r:id="rId29"/>
    <hyperlink ref="T29" r:id="rId30"/>
    <hyperlink ref="C31" r:id="rId31"/>
    <hyperlink ref="D31" r:id="rId32"/>
    <hyperlink ref="G31" r:id="rId33"/>
    <hyperlink ref="W31" r:id="rId34"/>
    <hyperlink ref="U32" r:id="rId35"/>
    <hyperlink ref="D33" r:id="rId36"/>
    <hyperlink ref="F35" r:id="rId37"/>
    <hyperlink ref="F36" r:id="rId38"/>
    <hyperlink ref="Q36" r:id="rId39"/>
    <hyperlink ref="R36" r:id="rId40"/>
    <hyperlink ref="W36" r:id="rId41"/>
    <hyperlink ref="X36" r:id="rId42"/>
    <hyperlink ref="K37" r:id="rId43"/>
    <hyperlink ref="L37" r:id="rId44"/>
    <hyperlink ref="W38" r:id="rId45"/>
    <hyperlink ref="P39" r:id="rId46"/>
    <hyperlink ref="N40" r:id="rId47"/>
    <hyperlink ref="T40" r:id="rId48"/>
    <hyperlink ref="N41" r:id="rId49"/>
    <hyperlink ref="Q41" r:id="rId50"/>
    <hyperlink ref="T41" r:id="rId51"/>
    <hyperlink ref="U41" r:id="rId52"/>
    <hyperlink ref="G42" r:id="rId53"/>
    <hyperlink ref="S43" r:id="rId54"/>
    <hyperlink ref="V43" r:id="rId55"/>
    <hyperlink ref="L44" r:id="rId56"/>
    <hyperlink ref="W47" r:id="rId57"/>
    <hyperlink ref="X47" r:id="rId58"/>
    <hyperlink ref="J48" r:id="rId59"/>
    <hyperlink ref="C49" r:id="rId60"/>
    <hyperlink ref="C50" r:id="rId61"/>
    <hyperlink ref="H51" r:id="rId62"/>
    <hyperlink ref="T52" r:id="rId63"/>
    <hyperlink ref="C53" r:id="rId64"/>
    <hyperlink ref="W54" r:id="rId65"/>
    <hyperlink ref="K55" r:id="rId66"/>
  </hyperlinks>
  <pageMargins left="0.70833333333333304" right="0.70833333333333304" top="0.74791666666666701" bottom="0.74791666666666701" header="0.511811023622047" footer="0.511811023622047"/>
  <pageSetup paperSize="8" scale="7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0"/>
  <sheetViews>
    <sheetView zoomScale="90" zoomScaleNormal="90" workbookViewId="0">
      <pane ySplit="4" topLeftCell="A5" activePane="bottomLeft" state="frozen"/>
      <selection pane="bottomLeft" sqref="A1:AB1"/>
    </sheetView>
  </sheetViews>
  <sheetFormatPr defaultColWidth="8.7109375" defaultRowHeight="15" x14ac:dyDescent="0.25"/>
  <cols>
    <col min="1" max="1" width="4.42578125" style="14" customWidth="1"/>
    <col min="2" max="2" width="32" style="14" customWidth="1"/>
    <col min="3" max="28" width="5.5703125" style="14" customWidth="1"/>
    <col min="29" max="37" width="11.5703125" style="14" hidden="1" customWidth="1"/>
  </cols>
  <sheetData>
    <row r="1" spans="1:37" ht="15.75" customHeight="1" x14ac:dyDescent="0.25">
      <c r="A1" s="13" t="s">
        <v>501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37" ht="15.75" customHeight="1" x14ac:dyDescent="0.25">
      <c r="A2" s="16" t="s">
        <v>0</v>
      </c>
      <c r="B2" s="16" t="s">
        <v>1</v>
      </c>
      <c r="C2" s="12" t="s">
        <v>2</v>
      </c>
      <c r="D2" s="12"/>
      <c r="E2" s="12"/>
      <c r="F2" s="11" t="s">
        <v>3</v>
      </c>
      <c r="G2" s="11"/>
      <c r="H2" s="11"/>
      <c r="I2" s="11" t="s">
        <v>4</v>
      </c>
      <c r="J2" s="11"/>
      <c r="K2" s="10" t="s">
        <v>5</v>
      </c>
      <c r="L2" s="10"/>
      <c r="M2" s="10"/>
      <c r="N2" s="11" t="s">
        <v>6</v>
      </c>
      <c r="O2" s="11"/>
      <c r="P2" s="11"/>
      <c r="Q2" s="11" t="s">
        <v>7</v>
      </c>
      <c r="R2" s="11"/>
      <c r="S2" s="11"/>
      <c r="T2" s="11" t="s">
        <v>8</v>
      </c>
      <c r="U2" s="11"/>
      <c r="V2" s="11"/>
      <c r="W2" s="11" t="s">
        <v>9</v>
      </c>
      <c r="X2" s="11"/>
      <c r="Y2" s="11"/>
      <c r="Z2" s="11" t="s">
        <v>10</v>
      </c>
      <c r="AA2" s="11"/>
      <c r="AB2" s="11"/>
      <c r="AC2" s="1" t="s">
        <v>118</v>
      </c>
      <c r="AD2" s="1"/>
      <c r="AE2" s="1"/>
      <c r="AF2" s="79" t="s">
        <v>119</v>
      </c>
      <c r="AG2" s="79"/>
      <c r="AH2" s="79"/>
      <c r="AI2" s="80" t="s">
        <v>120</v>
      </c>
      <c r="AJ2" s="80"/>
      <c r="AK2" s="80"/>
    </row>
    <row r="3" spans="1:37" ht="15" customHeight="1" x14ac:dyDescent="0.25">
      <c r="A3" s="16"/>
      <c r="B3" s="16"/>
      <c r="C3" s="8" t="s">
        <v>11</v>
      </c>
      <c r="D3" s="7" t="s">
        <v>12</v>
      </c>
      <c r="E3" s="6" t="s">
        <v>13</v>
      </c>
      <c r="F3" s="5" t="s">
        <v>11</v>
      </c>
      <c r="G3" s="7" t="s">
        <v>12</v>
      </c>
      <c r="H3" s="6" t="s">
        <v>13</v>
      </c>
      <c r="I3" s="5" t="s">
        <v>11</v>
      </c>
      <c r="J3" s="4" t="s">
        <v>12</v>
      </c>
      <c r="K3" s="5" t="s">
        <v>11</v>
      </c>
      <c r="L3" s="7" t="s">
        <v>12</v>
      </c>
      <c r="M3" s="6" t="s">
        <v>13</v>
      </c>
      <c r="N3" s="5" t="s">
        <v>11</v>
      </c>
      <c r="O3" s="7" t="s">
        <v>12</v>
      </c>
      <c r="P3" s="6" t="s">
        <v>13</v>
      </c>
      <c r="Q3" s="5" t="s">
        <v>11</v>
      </c>
      <c r="R3" s="7" t="s">
        <v>12</v>
      </c>
      <c r="S3" s="6" t="s">
        <v>13</v>
      </c>
      <c r="T3" s="5" t="s">
        <v>11</v>
      </c>
      <c r="U3" s="7" t="s">
        <v>12</v>
      </c>
      <c r="V3" s="6" t="s">
        <v>13</v>
      </c>
      <c r="W3" s="5" t="s">
        <v>11</v>
      </c>
      <c r="X3" s="7" t="s">
        <v>12</v>
      </c>
      <c r="Y3" s="6" t="s">
        <v>13</v>
      </c>
      <c r="Z3" s="5" t="s">
        <v>11</v>
      </c>
      <c r="AA3" s="7" t="s">
        <v>12</v>
      </c>
      <c r="AB3" s="6" t="s">
        <v>13</v>
      </c>
      <c r="AC3" s="81" t="s">
        <v>11</v>
      </c>
      <c r="AD3" s="82" t="s">
        <v>12</v>
      </c>
      <c r="AE3" s="83" t="s">
        <v>13</v>
      </c>
      <c r="AF3" s="81" t="s">
        <v>11</v>
      </c>
      <c r="AG3" s="82" t="s">
        <v>12</v>
      </c>
      <c r="AH3" s="83" t="s">
        <v>13</v>
      </c>
      <c r="AI3" s="81" t="s">
        <v>11</v>
      </c>
      <c r="AJ3" s="82" t="s">
        <v>12</v>
      </c>
      <c r="AK3" s="83" t="s">
        <v>13</v>
      </c>
    </row>
    <row r="4" spans="1:37" ht="48" customHeight="1" x14ac:dyDescent="0.25">
      <c r="A4" s="16"/>
      <c r="B4" s="16"/>
      <c r="C4" s="8"/>
      <c r="D4" s="7"/>
      <c r="E4" s="6"/>
      <c r="F4" s="5"/>
      <c r="G4" s="7"/>
      <c r="H4" s="6"/>
      <c r="I4" s="5"/>
      <c r="J4" s="4"/>
      <c r="K4" s="5"/>
      <c r="L4" s="7"/>
      <c r="M4" s="6"/>
      <c r="N4" s="5"/>
      <c r="O4" s="7"/>
      <c r="P4" s="6"/>
      <c r="Q4" s="5"/>
      <c r="R4" s="7"/>
      <c r="S4" s="6"/>
      <c r="T4" s="5"/>
      <c r="U4" s="7"/>
      <c r="V4" s="6"/>
      <c r="W4" s="5"/>
      <c r="X4" s="7"/>
      <c r="Y4" s="6"/>
      <c r="Z4" s="5"/>
      <c r="AA4" s="7"/>
      <c r="AB4" s="6"/>
      <c r="AC4" s="81"/>
      <c r="AD4" s="82"/>
      <c r="AE4" s="83"/>
      <c r="AF4" s="81"/>
      <c r="AG4" s="82"/>
      <c r="AH4" s="83"/>
      <c r="AI4" s="81"/>
      <c r="AJ4" s="82"/>
      <c r="AK4" s="83"/>
    </row>
    <row r="5" spans="1:37" x14ac:dyDescent="0.25">
      <c r="A5" s="17" t="s">
        <v>14</v>
      </c>
      <c r="B5" s="17" t="s">
        <v>121</v>
      </c>
      <c r="C5" s="18"/>
      <c r="D5" s="18"/>
      <c r="E5" s="19"/>
      <c r="F5" s="31" t="s">
        <v>16</v>
      </c>
      <c r="G5" s="23" t="s">
        <v>16</v>
      </c>
      <c r="H5" s="19"/>
      <c r="I5" s="20"/>
      <c r="J5" s="19"/>
      <c r="K5" s="20"/>
      <c r="L5" s="20"/>
      <c r="M5" s="22"/>
      <c r="N5" s="20"/>
      <c r="O5" s="20"/>
      <c r="P5" s="19"/>
      <c r="Q5" s="32" t="s">
        <v>75</v>
      </c>
      <c r="R5" s="32" t="s">
        <v>75</v>
      </c>
      <c r="S5" s="19"/>
      <c r="T5" s="20"/>
      <c r="U5" s="20"/>
      <c r="V5" s="19"/>
      <c r="W5" s="32" t="s">
        <v>75</v>
      </c>
      <c r="X5" s="32" t="s">
        <v>75</v>
      </c>
      <c r="Y5" s="19"/>
      <c r="Z5" s="20"/>
      <c r="AA5" s="18"/>
      <c r="AB5" s="19"/>
      <c r="AC5" s="33">
        <f>COUNTIF($C5,"S")+2*COUNTIF($C5,"SN")+COUNTIF($C5,"N")+COUNTIF($F5,"S")+2*COUNTIF($F5,"SN")+COUNTIF($F5,"N")+COUNTIF($I5,"S")+2*COUNTIF($I5,"SN")+COUNTIF($I5,"N")+COUNTIF($K5,"S")+2*COUNTIF($K5,"SN")+COUNTIF($K5,"N")+COUNTIF($N5,"S")+2*COUNTIF($N5,"SN")+COUNTIF($N5,"N")+COUNTIF($Q5,"S")+2*COUNTIF($Q5,"SN")+COUNTIF($Q5,"N")+COUNTIF($T5,"S")+2*COUNTIF($T5,"SN")+COUNTIF($T5,"N")+COUNTIF($W5,"S")+2*COUNTIF($W5,"SN")+COUNTIF($W5,"N")+COUNTIF($Z5,"S")+2*COUNTIF($Z5,"SN")+COUNTIF($Z5,"N")</f>
        <v>5</v>
      </c>
      <c r="AD5" s="34">
        <f>COUNTIF($D5,"S")+2*COUNTIF($D5,"SN")+COUNTIF($D5,"N")+COUNTIF($G5,"S")+2*COUNTIF($G5,"SN")+COUNTIF($G5,"N")+COUNTIF($J5,"S")+2*COUNTIF($J5,"SN")+COUNTIF($J5,"N")+COUNTIF($L5,"S")+2*COUNTIF($L5,"SN")+COUNTIF($L5,"N")+COUNTIF($O5,"S")+2*COUNTIF($O5,"SN")+COUNTIF($O5,"N")+COUNTIF($R5,"S")+2*COUNTIF($R5,"SN")+COUNTIF($R5,"N")+COUNTIF($U5,"S")+2*COUNTIF($U5,"SN")+COUNTIF($U5,"N")+COUNTIF($X5,"S")+2*COUNTIF($X5,"SN")+COUNTIF($X5,"N")+COUNTIF($AA5,"S")+2*COUNTIF($AA5,"SN")+COUNTIF($AA5,"N")</f>
        <v>5</v>
      </c>
      <c r="AE5" s="35">
        <f>COUNTIF($E5,"S")+2*COUNTIF($E5,"SN")+COUNTIF($E5,"N")+COUNTIF($H5,"S")+2*COUNTIF($H5,"SN")+COUNTIF($H5,"N")+COUNTIF($M5,"S")+2*COUNTIF($M5,"SN")+COUNTIF($M5,"N")+COUNTIF($P5,"S")+2*COUNTIF($P5,"SN")+COUNTIF($P5,"N")+COUNTIF($S5,"S")+2*COUNTIF($S5,"SN")+COUNTIF($S5,"N")+COUNTIF($V5,"S")+2*COUNTIF($V5,"SN")+COUNTIF($V5,"N")+COUNTIF($Y5,"S")+2*COUNTIF($Y5,"SN")+COUNTIF($Y5,"N")+COUNTIF($AB5,"S")+2*COUNTIF($AB5,"SN")+COUNTIF($AB5,"N")</f>
        <v>0</v>
      </c>
      <c r="AF5" s="33">
        <f>COUNTIF($C5,"S")+COUNTIF($C5,"SN")+COUNTIF($F5,"S")+COUNTIF($F5,"SN")+COUNTIF($I5,"S")+COUNTIF($I5,"SN")+COUNTIF($K5,"S")+COUNTIF($K5,"SN")+COUNTIF($N5,"S")+COUNTIF($N5,"SN")+COUNTIF($Q5,"S")+COUNTIF($Q5,"SN")+COUNTIF($T5,"S")+COUNTIF($T5,"SN")+COUNTIF($W5,"S")+COUNTIF($W5,"SN")+COUNTIF($Z5,"S")+COUNTIF($Z5,"SN")</f>
        <v>3</v>
      </c>
      <c r="AG5" s="34">
        <f>COUNTIF($D5,"S")+COUNTIF($D5,"SN")+COUNTIF($G5,"S")+COUNTIF($G5,"SN")+COUNTIF($J5,"S")+COUNTIF($J5,"SN")+COUNTIF($L5,"S")+COUNTIF($L5,"SN")+COUNTIF($O5,"S")+COUNTIF($O5,"SN")+COUNTIF($R5,"S")+COUNTIF($R5,"SN")++COUNTIF($U5,"S")+COUNTIF($U5,"SN")+COUNTIF($X5,"S")+COUNTIF($X5,"SN")+COUNTIF($AA5,"S")+COUNTIF($AA5,"SN")</f>
        <v>3</v>
      </c>
      <c r="AH5" s="35">
        <f>COUNTIF($E5,"S")+COUNTIF($E5,"SN")+COUNTIF($H5,"S")+COUNTIF($H5,"SN")+COUNTIF($M5,"S")+COUNTIF($M5,"SN")+COUNTIF($P5,"S")+COUNTIF($P5,"SN")+COUNTIF($S5,"S")+COUNTIF($S5,"SN")+COUNTIF($V5,"S")+COUNTIF($V5,"SN")+COUNTIF($Y5,"S")+COUNTIF($Y5,"SN")+COUNTIF($AB5,"S")+COUNTIF($AB5,"SN")</f>
        <v>0</v>
      </c>
      <c r="AI5" s="36">
        <f>COUNTIF($C5,"SN")+COUNTIF($C5,"N")+COUNTIF($F5,"SN")+COUNTIF($F5,"N")+COUNTIF($I5,"SN")+COUNTIF($I5,"N")+COUNTIF($K5,"SN")+COUNTIF($K5,"N")+COUNTIF($N5,"SN")+COUNTIF($N5,"N")+COUNTIF($Q5,"SN")+COUNTIF($Q5,"N")+COUNTIF($T5,"SN")+COUNTIF($T5,"N")+COUNTIF($W5,"SN")+COUNTIF($W5,"N")+COUNTIF($Z5,"SN")+COUNTIF($Z5,"N")</f>
        <v>2</v>
      </c>
      <c r="AJ5" s="34">
        <f>COUNTIF($D5,"SN")+COUNTIF($D5,"N")+COUNTIF($G5,"SN")+COUNTIF($G5,"N")+COUNTIF($J5,"SN")+COUNTIF($J5,"N")+COUNTIF($L5,"SN")+COUNTIF($L5,"N")+COUNTIF($O5,"SN")+COUNTIF($O5,"N")+COUNTIF($R5,"SN")+COUNTIF($R5,"N")+COUNTIF($U5,"SN")+COUNTIF($U5,"N")+COUNTIF($X5,"SN")+COUNTIF($X5,"N")+COUNTIF($AA5,"SN")+COUNTIF($AA5,"N")</f>
        <v>2</v>
      </c>
      <c r="AK5" s="35">
        <f>COUNTIF($E5,"SN")+COUNTIF($E5,"N")+COUNTIF($H5,"SN")+COUNTIF($H5,"N")+COUNTIF($M5,"SN")+COUNTIF($M5,"N")+COUNTIF($P5,"SN")+COUNTIF($P5,"N")+COUNTIF($S5,"SN")+COUNTIF($S5,"N")+COUNTIF($V5,"SN")+COUNTIF($V5,"N")+COUNTIF($Y5,"SN")+COUNTIF($Y5,"N")+COUNTIF($AB5,"SN")+COUNTIF($AB5,"N")</f>
        <v>0</v>
      </c>
    </row>
    <row r="6" spans="1:37" x14ac:dyDescent="0.25">
      <c r="A6" s="17" t="s">
        <v>17</v>
      </c>
      <c r="B6" s="17" t="s">
        <v>122</v>
      </c>
      <c r="C6" s="23" t="s">
        <v>16</v>
      </c>
      <c r="D6" s="18"/>
      <c r="E6" s="19"/>
      <c r="F6" s="37"/>
      <c r="G6" s="38"/>
      <c r="H6" s="19"/>
      <c r="I6" s="20"/>
      <c r="J6" s="19"/>
      <c r="K6" s="20"/>
      <c r="L6" s="20"/>
      <c r="M6" s="22"/>
      <c r="N6" s="20"/>
      <c r="O6" s="20"/>
      <c r="P6" s="19"/>
      <c r="Q6" s="37"/>
      <c r="R6" s="38"/>
      <c r="S6" s="19"/>
      <c r="T6" s="20"/>
      <c r="U6" s="20"/>
      <c r="V6" s="19"/>
      <c r="W6" s="37"/>
      <c r="X6" s="37"/>
      <c r="Y6" s="19"/>
      <c r="Z6" s="20"/>
      <c r="AA6" s="18"/>
      <c r="AB6" s="19"/>
      <c r="AC6" s="33"/>
      <c r="AD6" s="34"/>
      <c r="AE6" s="35"/>
      <c r="AF6" s="33"/>
      <c r="AG6" s="34"/>
      <c r="AH6" s="35"/>
      <c r="AI6" s="36"/>
      <c r="AJ6" s="34"/>
      <c r="AK6" s="35"/>
    </row>
    <row r="7" spans="1:37" x14ac:dyDescent="0.25">
      <c r="A7" s="17" t="s">
        <v>19</v>
      </c>
      <c r="B7" s="17" t="s">
        <v>123</v>
      </c>
      <c r="C7" s="38"/>
      <c r="D7" s="23" t="s">
        <v>16</v>
      </c>
      <c r="E7" s="19"/>
      <c r="F7" s="20"/>
      <c r="G7" s="18"/>
      <c r="H7" s="19"/>
      <c r="I7" s="20"/>
      <c r="J7" s="19"/>
      <c r="K7" s="20"/>
      <c r="L7" s="20"/>
      <c r="M7" s="22"/>
      <c r="N7" s="20"/>
      <c r="O7" s="20"/>
      <c r="P7" s="19"/>
      <c r="Q7" s="20"/>
      <c r="R7" s="18"/>
      <c r="S7" s="19"/>
      <c r="T7" s="20"/>
      <c r="U7" s="20"/>
      <c r="V7" s="19"/>
      <c r="W7" s="20"/>
      <c r="X7" s="20"/>
      <c r="Y7" s="19"/>
      <c r="Z7" s="20"/>
      <c r="AA7" s="18"/>
      <c r="AB7" s="19"/>
      <c r="AC7" s="33">
        <f t="shared" ref="AC7:AC22" si="0">COUNTIF($C7,"S")+2*COUNTIF($C7,"SN")+COUNTIF($C7,"N")+COUNTIF($F7,"S")+2*COUNTIF($F7,"SN")+COUNTIF($F7,"N")+COUNTIF($I7,"S")+2*COUNTIF($I7,"SN")+COUNTIF($I7,"N")+COUNTIF($K7,"S")+2*COUNTIF($K7,"SN")+COUNTIF($K7,"N")+COUNTIF($N7,"S")+2*COUNTIF($N7,"SN")+COUNTIF($N7,"N")+COUNTIF($Q7,"S")+2*COUNTIF($Q7,"SN")+COUNTIF($Q7,"N")+COUNTIF($T7,"S")+2*COUNTIF($T7,"SN")+COUNTIF($T7,"N")+COUNTIF($W7,"S")+2*COUNTIF($W7,"SN")+COUNTIF($W7,"N")+COUNTIF($Z7,"S")+2*COUNTIF($Z7,"SN")+COUNTIF($Z7,"N")</f>
        <v>0</v>
      </c>
      <c r="AD7" s="34">
        <f>COUNTIF($D7,"S")+2*COUNTIF($D7,"SN")+COUNTIF($D7,"N")+COUNTIF($G7,"S")+2*COUNTIF($G7,"SN")+COUNTIF($G7,"N")+COUNTIF($J7,"S")+2*COUNTIF($J7,"SN")+COUNTIF($J7,"N")+COUNTIF($L7,"S")+2*COUNTIF($L7,"SN")+COUNTIF($L7,"N")+COUNTIF($O7,"S")+2*COUNTIF($O7,"SN")+COUNTIF($O7,"N")+COUNTIF($R7,"S")+2*COUNTIF($R7,"SN")+COUNTIF($R7,"N")+COUNTIF($U7,"S")+2*COUNTIF($U7,"SN")+COUNTIF($U7,"N")+COUNTIF($X7,"S")+2*COUNTIF($X7,"SN")+COUNTIF($X7,"N")+COUNTIF($AA7,"S")+2*COUNTIF($AA7,"SN")+COUNTIF($AA7,"N")</f>
        <v>1</v>
      </c>
      <c r="AE7" s="35">
        <f t="shared" ref="AE7:AE22" si="1">COUNTIF($E7,"S")+2*COUNTIF($E7,"SN")+COUNTIF($E7,"N")+COUNTIF($H7,"S")+2*COUNTIF($H7,"SN")+COUNTIF($H7,"N")+COUNTIF($M7,"S")+2*COUNTIF($M7,"SN")+COUNTIF($M7,"N")+COUNTIF($P7,"S")+2*COUNTIF($P7,"SN")+COUNTIF($P7,"N")+COUNTIF($S7,"S")+2*COUNTIF($S7,"SN")+COUNTIF($S7,"N")+COUNTIF($V7,"S")+2*COUNTIF($V7,"SN")+COUNTIF($V7,"N")+COUNTIF($Y7,"S")+2*COUNTIF($Y7,"SN")+COUNTIF($Y7,"N")+COUNTIF($AB7,"S")+2*COUNTIF($AB7,"SN")+COUNTIF($AB7,"N")</f>
        <v>0</v>
      </c>
      <c r="AF7" s="33">
        <f t="shared" ref="AF7:AF22" si="2">COUNTIF($C7,"S")+COUNTIF($C7,"SN")+COUNTIF($F7,"S")+COUNTIF($F7,"SN")+COUNTIF($I7,"S")+COUNTIF($I7,"SN")+COUNTIF($K7,"S")+COUNTIF($K7,"SN")+COUNTIF($N7,"S")+COUNTIF($N7,"SN")+COUNTIF($Q7,"S")+COUNTIF($Q7,"SN")+COUNTIF($T7,"S")+COUNTIF($T7,"SN")+COUNTIF($W7,"S")+COUNTIF($W7,"SN")+COUNTIF($Z7,"S")+COUNTIF($Z7,"SN")</f>
        <v>0</v>
      </c>
      <c r="AG7" s="34">
        <f>COUNTIF($D7,"S")+COUNTIF($D7,"SN")+COUNTIF($G7,"S")+COUNTIF($G7,"SN")+COUNTIF($J7,"S")+COUNTIF($J7,"SN")+COUNTIF($L7,"S")+COUNTIF($L7,"SN")+COUNTIF($O7,"S")+COUNTIF($O7,"SN")+COUNTIF($R7,"S")+COUNTIF($R7,"SN")++COUNTIF($U7,"S")+COUNTIF($U7,"SN")+COUNTIF($X7,"S")+COUNTIF($X7,"SN")+COUNTIF($AA7,"S")+COUNTIF($AA7,"SN")</f>
        <v>1</v>
      </c>
      <c r="AH7" s="35">
        <f t="shared" ref="AH7:AH22" si="3">COUNTIF($E7,"S")+COUNTIF($E7,"SN")+COUNTIF($H7,"S")+COUNTIF($H7,"SN")+COUNTIF($M7,"S")+COUNTIF($M7,"SN")+COUNTIF($P7,"S")+COUNTIF($P7,"SN")+COUNTIF($S7,"S")+COUNTIF($S7,"SN")+COUNTIF($V7,"S")+COUNTIF($V7,"SN")+COUNTIF($Y7,"S")+COUNTIF($Y7,"SN")+COUNTIF($AB7,"S")+COUNTIF($AB7,"SN")</f>
        <v>0</v>
      </c>
      <c r="AI7" s="36">
        <f t="shared" ref="AI7:AI22" si="4">COUNTIF($C7,"SN")+COUNTIF($C7,"N")+COUNTIF($F7,"SN")+COUNTIF($F7,"N")+COUNTIF($I7,"SN")+COUNTIF($I7,"N")+COUNTIF($K7,"SN")+COUNTIF($K7,"N")+COUNTIF($N7,"SN")+COUNTIF($N7,"N")+COUNTIF($Q7,"SN")+COUNTIF($Q7,"N")+COUNTIF($T7,"SN")+COUNTIF($T7,"N")+COUNTIF($W7,"SN")+COUNTIF($W7,"N")+COUNTIF($Z7,"SN")+COUNTIF($Z7,"N")</f>
        <v>0</v>
      </c>
      <c r="AJ7" s="34">
        <f>COUNTIF($D7,"SN")+COUNTIF($D7,"N")+COUNTIF($G7,"SN")+COUNTIF($G7,"N")+COUNTIF($J7,"SN")+COUNTIF($J7,"N")+COUNTIF($L7,"SN")+COUNTIF($L7,"N")+COUNTIF($O7,"SN")+COUNTIF($O7,"N")+COUNTIF($R7,"SN")+COUNTIF($R7,"N")+COUNTIF($U7,"SN")+COUNTIF($U7,"N")+COUNTIF($X7,"SN")+COUNTIF($X7,"N")+COUNTIF($AA7,"SN")+COUNTIF($AA7,"N")</f>
        <v>0</v>
      </c>
      <c r="AK7" s="35">
        <f t="shared" ref="AK7:AK22" si="5">COUNTIF($E7,"SN")+COUNTIF($E7,"N")+COUNTIF($H7,"SN")+COUNTIF($H7,"N")+COUNTIF($M7,"SN")+COUNTIF($M7,"N")+COUNTIF($P7,"SN")+COUNTIF($P7,"N")+COUNTIF($S7,"SN")+COUNTIF($S7,"N")+COUNTIF($V7,"SN")+COUNTIF($V7,"N")+COUNTIF($Y7,"SN")+COUNTIF($Y7,"N")+COUNTIF($AB7,"SN")+COUNTIF($AB7,"N")</f>
        <v>0</v>
      </c>
    </row>
    <row r="8" spans="1:37" x14ac:dyDescent="0.25">
      <c r="A8" s="17" t="s">
        <v>21</v>
      </c>
      <c r="B8" s="17" t="s">
        <v>124</v>
      </c>
      <c r="C8" s="18"/>
      <c r="D8" s="18"/>
      <c r="E8" s="19"/>
      <c r="F8" s="20"/>
      <c r="G8" s="18"/>
      <c r="H8" s="19"/>
      <c r="I8" s="20"/>
      <c r="J8" s="19"/>
      <c r="K8" s="23" t="s">
        <v>16</v>
      </c>
      <c r="L8" s="23" t="s">
        <v>16</v>
      </c>
      <c r="M8" s="22"/>
      <c r="N8" s="20"/>
      <c r="O8" s="20"/>
      <c r="P8" s="19"/>
      <c r="Q8" s="20"/>
      <c r="R8" s="18"/>
      <c r="S8" s="19"/>
      <c r="T8" s="20"/>
      <c r="U8" s="20"/>
      <c r="V8" s="19"/>
      <c r="W8" s="20"/>
      <c r="X8" s="20"/>
      <c r="Y8" s="19"/>
      <c r="Z8" s="20"/>
      <c r="AA8" s="18"/>
      <c r="AB8" s="19"/>
      <c r="AC8" s="33">
        <f t="shared" si="0"/>
        <v>1</v>
      </c>
      <c r="AD8" s="34" t="e">
        <f>COUNTIF($D8,"S")+2*COUNTIF($D8,"SN")+COUNTIF($D8,"N")+COUNTIF($G8,"S")+2*COUNTIF($G8,"SN")+COUNTIF($G8,"N")+COUNTIF($J8,"S")+2*COUNTIF($J8,"SN")+COUNTIF($J8,"N")+COUNTIF(#REF!,"S")+2*COUNTIF(#REF!,"SN")+COUNTIF(#REF!,"N")+COUNTIF($O8,"S")+2*COUNTIF($O8,"SN")+COUNTIF($O8,"N")+COUNTIF($R8,"S")+2*COUNTIF($R8,"SN")+COUNTIF($R8,"N")+COUNTIF($U8,"S")+2*COUNTIF($U8,"SN")+COUNTIF($U8,"N")+COUNTIF($X8,"S")+2*COUNTIF($X8,"SN")+COUNTIF($X8,"N")+COUNTIF($AA8,"S")+2*COUNTIF($AA8,"SN")+COUNTIF($AA8,"N")</f>
        <v>#REF!</v>
      </c>
      <c r="AE8" s="35">
        <f t="shared" si="1"/>
        <v>0</v>
      </c>
      <c r="AF8" s="33">
        <f t="shared" si="2"/>
        <v>1</v>
      </c>
      <c r="AG8" s="34" t="e">
        <f>COUNTIF($D8,"S")+COUNTIF($D8,"SN")+COUNTIF($G8,"S")+COUNTIF($G8,"SN")+COUNTIF($J8,"S")+COUNTIF($J8,"SN")+COUNTIF(#REF!,"S")+COUNTIF(#REF!,"SN")+COUNTIF($O8,"S")+COUNTIF($O8,"SN")+COUNTIF($R8,"S")+COUNTIF($R8,"SN")++COUNTIF($U8,"S")+COUNTIF($U8,"SN")+COUNTIF($X8,"S")+COUNTIF($X8,"SN")+COUNTIF($AA8,"S")+COUNTIF($AA8,"SN")</f>
        <v>#REF!</v>
      </c>
      <c r="AH8" s="35">
        <f t="shared" si="3"/>
        <v>0</v>
      </c>
      <c r="AI8" s="36">
        <f t="shared" si="4"/>
        <v>0</v>
      </c>
      <c r="AJ8" s="34" t="e">
        <f>COUNTIF($D8,"SN")+COUNTIF($D8,"N")+COUNTIF($G8,"SN")+COUNTIF($G8,"N")+COUNTIF($J8,"SN")+COUNTIF($J8,"N")+COUNTIF(#REF!,"SN")+COUNTIF(#REF!,"N")+COUNTIF($O8,"SN")+COUNTIF($O8,"N")+COUNTIF($R8,"SN")+COUNTIF($R8,"N")+COUNTIF($U8,"SN")+COUNTIF($U8,"N")+COUNTIF($X8,"SN")+COUNTIF($X8,"N")+COUNTIF($AA8,"SN")+COUNTIF($AA8,"N")</f>
        <v>#REF!</v>
      </c>
      <c r="AK8" s="35">
        <f t="shared" si="5"/>
        <v>0</v>
      </c>
    </row>
    <row r="9" spans="1:37" x14ac:dyDescent="0.25">
      <c r="A9" s="17" t="s">
        <v>23</v>
      </c>
      <c r="B9" s="17" t="s">
        <v>125</v>
      </c>
      <c r="C9" s="18"/>
      <c r="D9" s="18"/>
      <c r="E9" s="19"/>
      <c r="F9" s="20"/>
      <c r="G9" s="18"/>
      <c r="H9" s="19"/>
      <c r="I9" s="20"/>
      <c r="J9" s="19"/>
      <c r="K9" s="20"/>
      <c r="L9" s="32" t="s">
        <v>75</v>
      </c>
      <c r="M9" s="22"/>
      <c r="N9" s="20"/>
      <c r="O9" s="20"/>
      <c r="P9" s="19"/>
      <c r="Q9" s="20"/>
      <c r="R9" s="18"/>
      <c r="S9" s="19"/>
      <c r="T9" s="20"/>
      <c r="U9" s="20"/>
      <c r="V9" s="19"/>
      <c r="W9" s="20"/>
      <c r="X9" s="20"/>
      <c r="Y9" s="19"/>
      <c r="Z9" s="20"/>
      <c r="AA9" s="18"/>
      <c r="AB9" s="19"/>
      <c r="AC9" s="33">
        <f t="shared" si="0"/>
        <v>0</v>
      </c>
      <c r="AD9" s="34">
        <f t="shared" ref="AD9:AD22" si="6">COUNTIF($D9,"S")+2*COUNTIF($D9,"SN")+COUNTIF($D9,"N")+COUNTIF($G9,"S")+2*COUNTIF($G9,"SN")+COUNTIF($G9,"N")+COUNTIF($J9,"S")+2*COUNTIF($J9,"SN")+COUNTIF($J9,"N")+COUNTIF($L9,"S")+2*COUNTIF($L9,"SN")+COUNTIF($L9,"N")+COUNTIF($O9,"S")+2*COUNTIF($O9,"SN")+COUNTIF($O9,"N")+COUNTIF($R9,"S")+2*COUNTIF($R9,"SN")+COUNTIF($R9,"N")+COUNTIF($U9,"S")+2*COUNTIF($U9,"SN")+COUNTIF($U9,"N")+COUNTIF($X9,"S")+2*COUNTIF($X9,"SN")+COUNTIF($X9,"N")+COUNTIF($AA9,"S")+2*COUNTIF($AA9,"SN")+COUNTIF($AA9,"N")</f>
        <v>2</v>
      </c>
      <c r="AE9" s="35">
        <f t="shared" si="1"/>
        <v>0</v>
      </c>
      <c r="AF9" s="33">
        <f t="shared" si="2"/>
        <v>0</v>
      </c>
      <c r="AG9" s="34">
        <f t="shared" ref="AG9:AG22" si="7">COUNTIF($D9,"S")+COUNTIF($D9,"SN")+COUNTIF($G9,"S")+COUNTIF($G9,"SN")+COUNTIF($J9,"S")+COUNTIF($J9,"SN")+COUNTIF($L9,"S")+COUNTIF($L9,"SN")+COUNTIF($O9,"S")+COUNTIF($O9,"SN")+COUNTIF($R9,"S")+COUNTIF($R9,"SN")++COUNTIF($U9,"S")+COUNTIF($U9,"SN")+COUNTIF($X9,"S")+COUNTIF($X9,"SN")+COUNTIF($AA9,"S")+COUNTIF($AA9,"SN")</f>
        <v>1</v>
      </c>
      <c r="AH9" s="35">
        <f t="shared" si="3"/>
        <v>0</v>
      </c>
      <c r="AI9" s="36">
        <f t="shared" si="4"/>
        <v>0</v>
      </c>
      <c r="AJ9" s="34">
        <f t="shared" ref="AJ9:AJ22" si="8">COUNTIF($D9,"SN")+COUNTIF($D9,"N")+COUNTIF($G9,"SN")+COUNTIF($G9,"N")+COUNTIF($J9,"SN")+COUNTIF($J9,"N")+COUNTIF($L9,"SN")+COUNTIF($L9,"N")+COUNTIF($O9,"SN")+COUNTIF($O9,"N")+COUNTIF($R9,"SN")+COUNTIF($R9,"N")+COUNTIF($U9,"SN")+COUNTIF($U9,"N")+COUNTIF($X9,"SN")+COUNTIF($X9,"N")+COUNTIF($AA9,"SN")+COUNTIF($AA9,"N")</f>
        <v>1</v>
      </c>
      <c r="AK9" s="35">
        <f t="shared" si="5"/>
        <v>0</v>
      </c>
    </row>
    <row r="10" spans="1:37" ht="22.5" x14ac:dyDescent="0.25">
      <c r="A10" s="17" t="s">
        <v>25</v>
      </c>
      <c r="B10" s="17" t="s">
        <v>126</v>
      </c>
      <c r="C10" s="18"/>
      <c r="D10" s="18"/>
      <c r="E10" s="19"/>
      <c r="F10" s="20"/>
      <c r="G10" s="18"/>
      <c r="H10" s="19"/>
      <c r="I10" s="20"/>
      <c r="J10" s="19"/>
      <c r="K10" s="23" t="s">
        <v>16</v>
      </c>
      <c r="L10" s="20"/>
      <c r="M10" s="22"/>
      <c r="N10" s="20"/>
      <c r="O10" s="20"/>
      <c r="P10" s="19"/>
      <c r="Q10" s="20"/>
      <c r="R10" s="18"/>
      <c r="S10" s="19"/>
      <c r="T10" s="20"/>
      <c r="U10" s="20"/>
      <c r="V10" s="19"/>
      <c r="W10" s="20"/>
      <c r="X10" s="20"/>
      <c r="Y10" s="19"/>
      <c r="Z10" s="20"/>
      <c r="AA10" s="18"/>
      <c r="AB10" s="19"/>
      <c r="AC10" s="33">
        <f t="shared" si="0"/>
        <v>1</v>
      </c>
      <c r="AD10" s="34">
        <f t="shared" si="6"/>
        <v>0</v>
      </c>
      <c r="AE10" s="35">
        <f t="shared" si="1"/>
        <v>0</v>
      </c>
      <c r="AF10" s="33">
        <f t="shared" si="2"/>
        <v>1</v>
      </c>
      <c r="AG10" s="34">
        <f t="shared" si="7"/>
        <v>0</v>
      </c>
      <c r="AH10" s="35">
        <f t="shared" si="3"/>
        <v>0</v>
      </c>
      <c r="AI10" s="36">
        <f t="shared" si="4"/>
        <v>0</v>
      </c>
      <c r="AJ10" s="34">
        <f t="shared" si="8"/>
        <v>0</v>
      </c>
      <c r="AK10" s="35">
        <f t="shared" si="5"/>
        <v>0</v>
      </c>
    </row>
    <row r="11" spans="1:37" x14ac:dyDescent="0.25">
      <c r="A11" s="17" t="s">
        <v>27</v>
      </c>
      <c r="B11" s="17" t="s">
        <v>127</v>
      </c>
      <c r="C11" s="23" t="s">
        <v>16</v>
      </c>
      <c r="D11" s="23" t="s">
        <v>16</v>
      </c>
      <c r="E11" s="19"/>
      <c r="F11" s="20"/>
      <c r="G11" s="18"/>
      <c r="H11" s="19"/>
      <c r="I11" s="20"/>
      <c r="J11" s="19"/>
      <c r="K11" s="20"/>
      <c r="L11" s="20"/>
      <c r="M11" s="22"/>
      <c r="N11" s="20"/>
      <c r="O11" s="20"/>
      <c r="P11" s="19"/>
      <c r="Q11" s="20"/>
      <c r="R11" s="18"/>
      <c r="S11" s="19"/>
      <c r="T11" s="20"/>
      <c r="U11" s="20"/>
      <c r="V11" s="19"/>
      <c r="W11" s="20"/>
      <c r="X11" s="20"/>
      <c r="Y11" s="19"/>
      <c r="Z11" s="20"/>
      <c r="AA11" s="18"/>
      <c r="AB11" s="19"/>
      <c r="AC11" s="33">
        <f t="shared" si="0"/>
        <v>1</v>
      </c>
      <c r="AD11" s="34">
        <f t="shared" si="6"/>
        <v>1</v>
      </c>
      <c r="AE11" s="35">
        <f t="shared" si="1"/>
        <v>0</v>
      </c>
      <c r="AF11" s="33">
        <f t="shared" si="2"/>
        <v>1</v>
      </c>
      <c r="AG11" s="34">
        <f t="shared" si="7"/>
        <v>1</v>
      </c>
      <c r="AH11" s="35">
        <f t="shared" si="3"/>
        <v>0</v>
      </c>
      <c r="AI11" s="36">
        <f t="shared" si="4"/>
        <v>0</v>
      </c>
      <c r="AJ11" s="34">
        <f t="shared" si="8"/>
        <v>0</v>
      </c>
      <c r="AK11" s="35">
        <f t="shared" si="5"/>
        <v>0</v>
      </c>
    </row>
    <row r="12" spans="1:37" x14ac:dyDescent="0.25">
      <c r="A12" s="17" t="s">
        <v>29</v>
      </c>
      <c r="B12" s="17" t="s">
        <v>128</v>
      </c>
      <c r="C12" s="18"/>
      <c r="D12" s="18"/>
      <c r="E12" s="19"/>
      <c r="F12" s="20"/>
      <c r="G12" s="18"/>
      <c r="H12" s="19"/>
      <c r="I12" s="20"/>
      <c r="J12" s="19"/>
      <c r="K12" s="20"/>
      <c r="L12" s="20"/>
      <c r="M12" s="22"/>
      <c r="N12" s="20"/>
      <c r="O12" s="20"/>
      <c r="P12" s="24" t="s">
        <v>16</v>
      </c>
      <c r="Q12" s="20"/>
      <c r="R12" s="18"/>
      <c r="S12" s="19"/>
      <c r="T12" s="20"/>
      <c r="U12" s="20"/>
      <c r="V12" s="19"/>
      <c r="W12" s="20"/>
      <c r="X12" s="20"/>
      <c r="Y12" s="19"/>
      <c r="Z12" s="20"/>
      <c r="AA12" s="18"/>
      <c r="AB12" s="19"/>
      <c r="AC12" s="33">
        <f t="shared" si="0"/>
        <v>0</v>
      </c>
      <c r="AD12" s="34">
        <f t="shared" si="6"/>
        <v>0</v>
      </c>
      <c r="AE12" s="35">
        <f t="shared" si="1"/>
        <v>1</v>
      </c>
      <c r="AF12" s="33">
        <f t="shared" si="2"/>
        <v>0</v>
      </c>
      <c r="AG12" s="34">
        <f t="shared" si="7"/>
        <v>0</v>
      </c>
      <c r="AH12" s="35">
        <f t="shared" si="3"/>
        <v>1</v>
      </c>
      <c r="AI12" s="36">
        <f t="shared" si="4"/>
        <v>0</v>
      </c>
      <c r="AJ12" s="34">
        <f t="shared" si="8"/>
        <v>0</v>
      </c>
      <c r="AK12" s="35">
        <f t="shared" si="5"/>
        <v>0</v>
      </c>
    </row>
    <row r="13" spans="1:37" x14ac:dyDescent="0.25">
      <c r="A13" s="17" t="s">
        <v>31</v>
      </c>
      <c r="B13" s="17" t="s">
        <v>129</v>
      </c>
      <c r="C13" s="18"/>
      <c r="D13" s="18"/>
      <c r="E13" s="19"/>
      <c r="F13" s="20"/>
      <c r="G13" s="18"/>
      <c r="H13" s="19"/>
      <c r="I13" s="20"/>
      <c r="J13" s="19"/>
      <c r="K13" s="32" t="s">
        <v>75</v>
      </c>
      <c r="L13" s="20"/>
      <c r="M13" s="22"/>
      <c r="N13" s="20"/>
      <c r="O13" s="20"/>
      <c r="P13" s="19"/>
      <c r="Q13" s="20"/>
      <c r="R13" s="18"/>
      <c r="S13" s="19"/>
      <c r="T13" s="20"/>
      <c r="U13" s="20"/>
      <c r="V13" s="19"/>
      <c r="W13" s="20"/>
      <c r="X13" s="20"/>
      <c r="Y13" s="19"/>
      <c r="Z13" s="20"/>
      <c r="AA13" s="18"/>
      <c r="AB13" s="19"/>
      <c r="AC13" s="33">
        <f t="shared" si="0"/>
        <v>2</v>
      </c>
      <c r="AD13" s="34">
        <f t="shared" si="6"/>
        <v>0</v>
      </c>
      <c r="AE13" s="35">
        <f t="shared" si="1"/>
        <v>0</v>
      </c>
      <c r="AF13" s="33">
        <f t="shared" si="2"/>
        <v>1</v>
      </c>
      <c r="AG13" s="34">
        <f t="shared" si="7"/>
        <v>0</v>
      </c>
      <c r="AH13" s="35">
        <f t="shared" si="3"/>
        <v>0</v>
      </c>
      <c r="AI13" s="36">
        <f t="shared" si="4"/>
        <v>1</v>
      </c>
      <c r="AJ13" s="34">
        <f t="shared" si="8"/>
        <v>0</v>
      </c>
      <c r="AK13" s="35">
        <f t="shared" si="5"/>
        <v>0</v>
      </c>
    </row>
    <row r="14" spans="1:37" x14ac:dyDescent="0.25">
      <c r="A14" s="17" t="s">
        <v>33</v>
      </c>
      <c r="B14" s="17" t="s">
        <v>130</v>
      </c>
      <c r="C14" s="18"/>
      <c r="D14" s="18"/>
      <c r="E14" s="19"/>
      <c r="F14" s="20"/>
      <c r="G14" s="18"/>
      <c r="H14" s="19"/>
      <c r="I14" s="20"/>
      <c r="J14" s="19"/>
      <c r="K14" s="23" t="s">
        <v>16</v>
      </c>
      <c r="L14" s="23" t="s">
        <v>16</v>
      </c>
      <c r="M14" s="22"/>
      <c r="N14" s="20"/>
      <c r="O14" s="20"/>
      <c r="P14" s="19"/>
      <c r="Q14" s="20"/>
      <c r="R14" s="18"/>
      <c r="S14" s="19"/>
      <c r="T14" s="20"/>
      <c r="U14" s="20"/>
      <c r="V14" s="19"/>
      <c r="W14" s="20"/>
      <c r="X14" s="20"/>
      <c r="Y14" s="19"/>
      <c r="Z14" s="20"/>
      <c r="AA14" s="18"/>
      <c r="AB14" s="19"/>
      <c r="AC14" s="33">
        <f t="shared" si="0"/>
        <v>1</v>
      </c>
      <c r="AD14" s="34">
        <f t="shared" si="6"/>
        <v>1</v>
      </c>
      <c r="AE14" s="35">
        <f t="shared" si="1"/>
        <v>0</v>
      </c>
      <c r="AF14" s="33">
        <f t="shared" si="2"/>
        <v>1</v>
      </c>
      <c r="AG14" s="34">
        <f t="shared" si="7"/>
        <v>1</v>
      </c>
      <c r="AH14" s="35">
        <f t="shared" si="3"/>
        <v>0</v>
      </c>
      <c r="AI14" s="36">
        <f t="shared" si="4"/>
        <v>0</v>
      </c>
      <c r="AJ14" s="34">
        <f t="shared" si="8"/>
        <v>0</v>
      </c>
      <c r="AK14" s="35">
        <f t="shared" si="5"/>
        <v>0</v>
      </c>
    </row>
    <row r="15" spans="1:37" x14ac:dyDescent="0.25">
      <c r="A15" s="17" t="s">
        <v>35</v>
      </c>
      <c r="B15" s="17" t="s">
        <v>131</v>
      </c>
      <c r="C15" s="23" t="s">
        <v>16</v>
      </c>
      <c r="D15" s="23" t="s">
        <v>16</v>
      </c>
      <c r="E15" s="19"/>
      <c r="F15" s="20"/>
      <c r="G15" s="18"/>
      <c r="H15" s="19"/>
      <c r="I15" s="20"/>
      <c r="J15" s="19"/>
      <c r="K15" s="20"/>
      <c r="L15" s="20"/>
      <c r="M15" s="22"/>
      <c r="N15" s="20"/>
      <c r="O15" s="20"/>
      <c r="P15" s="19"/>
      <c r="Q15" s="20"/>
      <c r="R15" s="18"/>
      <c r="S15" s="19"/>
      <c r="T15" s="20"/>
      <c r="U15" s="20"/>
      <c r="V15" s="19"/>
      <c r="W15" s="20"/>
      <c r="X15" s="20"/>
      <c r="Y15" s="19"/>
      <c r="Z15" s="20"/>
      <c r="AA15" s="18"/>
      <c r="AB15" s="19"/>
      <c r="AC15" s="33">
        <f t="shared" si="0"/>
        <v>1</v>
      </c>
      <c r="AD15" s="34">
        <f t="shared" si="6"/>
        <v>1</v>
      </c>
      <c r="AE15" s="35">
        <f t="shared" si="1"/>
        <v>0</v>
      </c>
      <c r="AF15" s="33">
        <f t="shared" si="2"/>
        <v>1</v>
      </c>
      <c r="AG15" s="34">
        <f t="shared" si="7"/>
        <v>1</v>
      </c>
      <c r="AH15" s="35">
        <f t="shared" si="3"/>
        <v>0</v>
      </c>
      <c r="AI15" s="36">
        <f t="shared" si="4"/>
        <v>0</v>
      </c>
      <c r="AJ15" s="34">
        <f t="shared" si="8"/>
        <v>0</v>
      </c>
      <c r="AK15" s="35">
        <f t="shared" si="5"/>
        <v>0</v>
      </c>
    </row>
    <row r="16" spans="1:37" x14ac:dyDescent="0.25">
      <c r="A16" s="17" t="s">
        <v>37</v>
      </c>
      <c r="B16" s="17" t="s">
        <v>132</v>
      </c>
      <c r="C16" s="23" t="s">
        <v>16</v>
      </c>
      <c r="D16" s="38"/>
      <c r="E16" s="19"/>
      <c r="F16" s="20"/>
      <c r="G16" s="18"/>
      <c r="H16" s="19"/>
      <c r="I16" s="20"/>
      <c r="J16" s="19"/>
      <c r="K16" s="20"/>
      <c r="L16" s="20"/>
      <c r="M16" s="22"/>
      <c r="N16" s="20"/>
      <c r="O16" s="20"/>
      <c r="P16" s="19"/>
      <c r="Q16" s="20"/>
      <c r="R16" s="18"/>
      <c r="S16" s="19"/>
      <c r="T16" s="20"/>
      <c r="U16" s="20"/>
      <c r="V16" s="19"/>
      <c r="W16" s="20"/>
      <c r="X16" s="20"/>
      <c r="Y16" s="19"/>
      <c r="Z16" s="20"/>
      <c r="AA16" s="18"/>
      <c r="AB16" s="19"/>
      <c r="AC16" s="33">
        <f t="shared" si="0"/>
        <v>1</v>
      </c>
      <c r="AD16" s="34">
        <f t="shared" si="6"/>
        <v>0</v>
      </c>
      <c r="AE16" s="35">
        <f t="shared" si="1"/>
        <v>0</v>
      </c>
      <c r="AF16" s="33">
        <f t="shared" si="2"/>
        <v>1</v>
      </c>
      <c r="AG16" s="34">
        <f t="shared" si="7"/>
        <v>0</v>
      </c>
      <c r="AH16" s="35">
        <f t="shared" si="3"/>
        <v>0</v>
      </c>
      <c r="AI16" s="36">
        <f t="shared" si="4"/>
        <v>0</v>
      </c>
      <c r="AJ16" s="34">
        <f t="shared" si="8"/>
        <v>0</v>
      </c>
      <c r="AK16" s="35">
        <f t="shared" si="5"/>
        <v>0</v>
      </c>
    </row>
    <row r="17" spans="1:37" x14ac:dyDescent="0.25">
      <c r="A17" s="17" t="s">
        <v>39</v>
      </c>
      <c r="B17" s="17" t="s">
        <v>133</v>
      </c>
      <c r="C17" s="18"/>
      <c r="D17" s="18"/>
      <c r="E17" s="19"/>
      <c r="F17" s="20"/>
      <c r="G17" s="18"/>
      <c r="H17" s="19"/>
      <c r="I17" s="20"/>
      <c r="J17" s="19"/>
      <c r="K17" s="20"/>
      <c r="L17" s="23" t="s">
        <v>16</v>
      </c>
      <c r="M17" s="22"/>
      <c r="N17" s="20"/>
      <c r="O17" s="20"/>
      <c r="P17" s="19"/>
      <c r="Q17" s="20"/>
      <c r="R17" s="18"/>
      <c r="S17" s="19"/>
      <c r="T17" s="20"/>
      <c r="U17" s="20"/>
      <c r="V17" s="19"/>
      <c r="W17" s="20"/>
      <c r="X17" s="20"/>
      <c r="Y17" s="19"/>
      <c r="Z17" s="20"/>
      <c r="AA17" s="18"/>
      <c r="AB17" s="19"/>
      <c r="AC17" s="33">
        <f t="shared" si="0"/>
        <v>0</v>
      </c>
      <c r="AD17" s="34">
        <f t="shared" si="6"/>
        <v>1</v>
      </c>
      <c r="AE17" s="35">
        <f t="shared" si="1"/>
        <v>0</v>
      </c>
      <c r="AF17" s="33">
        <f t="shared" si="2"/>
        <v>0</v>
      </c>
      <c r="AG17" s="34">
        <f t="shared" si="7"/>
        <v>1</v>
      </c>
      <c r="AH17" s="35">
        <f t="shared" si="3"/>
        <v>0</v>
      </c>
      <c r="AI17" s="36">
        <f t="shared" si="4"/>
        <v>0</v>
      </c>
      <c r="AJ17" s="34">
        <f t="shared" si="8"/>
        <v>0</v>
      </c>
      <c r="AK17" s="35">
        <f t="shared" si="5"/>
        <v>0</v>
      </c>
    </row>
    <row r="18" spans="1:37" x14ac:dyDescent="0.25">
      <c r="A18" s="17" t="s">
        <v>41</v>
      </c>
      <c r="B18" s="17" t="s">
        <v>134</v>
      </c>
      <c r="C18" s="23" t="s">
        <v>16</v>
      </c>
      <c r="D18" s="38"/>
      <c r="E18" s="19"/>
      <c r="F18" s="20"/>
      <c r="G18" s="18"/>
      <c r="H18" s="19"/>
      <c r="I18" s="20"/>
      <c r="J18" s="19"/>
      <c r="K18" s="20"/>
      <c r="L18" s="20"/>
      <c r="M18" s="22"/>
      <c r="N18" s="20"/>
      <c r="O18" s="20"/>
      <c r="P18" s="19"/>
      <c r="Q18" s="20"/>
      <c r="R18" s="18"/>
      <c r="S18" s="19"/>
      <c r="T18" s="20"/>
      <c r="U18" s="20"/>
      <c r="V18" s="19"/>
      <c r="W18" s="20"/>
      <c r="X18" s="20"/>
      <c r="Y18" s="19"/>
      <c r="Z18" s="20"/>
      <c r="AA18" s="18"/>
      <c r="AB18" s="19"/>
      <c r="AC18" s="33">
        <f t="shared" si="0"/>
        <v>1</v>
      </c>
      <c r="AD18" s="34">
        <f t="shared" si="6"/>
        <v>0</v>
      </c>
      <c r="AE18" s="35">
        <f t="shared" si="1"/>
        <v>0</v>
      </c>
      <c r="AF18" s="33">
        <f t="shared" si="2"/>
        <v>1</v>
      </c>
      <c r="AG18" s="34">
        <f t="shared" si="7"/>
        <v>0</v>
      </c>
      <c r="AH18" s="35">
        <f t="shared" si="3"/>
        <v>0</v>
      </c>
      <c r="AI18" s="36">
        <f t="shared" si="4"/>
        <v>0</v>
      </c>
      <c r="AJ18" s="34">
        <f t="shared" si="8"/>
        <v>0</v>
      </c>
      <c r="AK18" s="35">
        <f t="shared" si="5"/>
        <v>0</v>
      </c>
    </row>
    <row r="19" spans="1:37" x14ac:dyDescent="0.25">
      <c r="A19" s="17" t="s">
        <v>43</v>
      </c>
      <c r="B19" s="17" t="s">
        <v>135</v>
      </c>
      <c r="C19" s="18"/>
      <c r="D19" s="18"/>
      <c r="E19" s="19"/>
      <c r="F19" s="20"/>
      <c r="G19" s="18"/>
      <c r="H19" s="19"/>
      <c r="I19" s="21" t="s">
        <v>16</v>
      </c>
      <c r="J19" s="24" t="s">
        <v>16</v>
      </c>
      <c r="K19" s="20"/>
      <c r="L19" s="20"/>
      <c r="M19" s="22"/>
      <c r="N19" s="20"/>
      <c r="O19" s="20"/>
      <c r="P19" s="19"/>
      <c r="Q19" s="20"/>
      <c r="R19" s="18"/>
      <c r="S19" s="19"/>
      <c r="T19" s="20"/>
      <c r="U19" s="20"/>
      <c r="V19" s="19"/>
      <c r="W19" s="32" t="s">
        <v>75</v>
      </c>
      <c r="X19" s="32" t="s">
        <v>75</v>
      </c>
      <c r="Y19" s="19"/>
      <c r="Z19" s="20"/>
      <c r="AA19" s="18"/>
      <c r="AB19" s="19"/>
      <c r="AC19" s="33">
        <f t="shared" si="0"/>
        <v>3</v>
      </c>
      <c r="AD19" s="34">
        <f t="shared" si="6"/>
        <v>3</v>
      </c>
      <c r="AE19" s="35">
        <f t="shared" si="1"/>
        <v>0</v>
      </c>
      <c r="AF19" s="33">
        <f t="shared" si="2"/>
        <v>2</v>
      </c>
      <c r="AG19" s="34">
        <f t="shared" si="7"/>
        <v>2</v>
      </c>
      <c r="AH19" s="35">
        <f t="shared" si="3"/>
        <v>0</v>
      </c>
      <c r="AI19" s="36">
        <f t="shared" si="4"/>
        <v>1</v>
      </c>
      <c r="AJ19" s="34">
        <f t="shared" si="8"/>
        <v>1</v>
      </c>
      <c r="AK19" s="35">
        <f t="shared" si="5"/>
        <v>0</v>
      </c>
    </row>
    <row r="20" spans="1:37" x14ac:dyDescent="0.25">
      <c r="A20" s="17" t="s">
        <v>45</v>
      </c>
      <c r="B20" s="17" t="s">
        <v>136</v>
      </c>
      <c r="C20" s="23" t="s">
        <v>16</v>
      </c>
      <c r="D20" s="23" t="s">
        <v>16</v>
      </c>
      <c r="E20" s="19"/>
      <c r="F20" s="20"/>
      <c r="G20" s="18"/>
      <c r="H20" s="19"/>
      <c r="I20" s="20"/>
      <c r="J20" s="19"/>
      <c r="K20" s="20"/>
      <c r="L20" s="20"/>
      <c r="M20" s="22"/>
      <c r="N20" s="20"/>
      <c r="O20" s="20"/>
      <c r="P20" s="19"/>
      <c r="Q20" s="20"/>
      <c r="R20" s="18"/>
      <c r="S20" s="19"/>
      <c r="T20" s="20"/>
      <c r="U20" s="20"/>
      <c r="V20" s="19"/>
      <c r="W20" s="20"/>
      <c r="X20" s="20"/>
      <c r="Y20" s="19"/>
      <c r="Z20" s="20"/>
      <c r="AA20" s="18"/>
      <c r="AB20" s="19"/>
      <c r="AC20" s="33">
        <f t="shared" si="0"/>
        <v>1</v>
      </c>
      <c r="AD20" s="34">
        <f t="shared" si="6"/>
        <v>1</v>
      </c>
      <c r="AE20" s="35">
        <f t="shared" si="1"/>
        <v>0</v>
      </c>
      <c r="AF20" s="33">
        <f t="shared" si="2"/>
        <v>1</v>
      </c>
      <c r="AG20" s="34">
        <f t="shared" si="7"/>
        <v>1</v>
      </c>
      <c r="AH20" s="35">
        <f t="shared" si="3"/>
        <v>0</v>
      </c>
      <c r="AI20" s="36">
        <f t="shared" si="4"/>
        <v>0</v>
      </c>
      <c r="AJ20" s="34">
        <f t="shared" si="8"/>
        <v>0</v>
      </c>
      <c r="AK20" s="35">
        <f t="shared" si="5"/>
        <v>0</v>
      </c>
    </row>
    <row r="21" spans="1:37" x14ac:dyDescent="0.25">
      <c r="A21" s="17" t="s">
        <v>47</v>
      </c>
      <c r="B21" s="17" t="s">
        <v>137</v>
      </c>
      <c r="C21" s="18"/>
      <c r="D21" s="18"/>
      <c r="E21" s="19"/>
      <c r="F21" s="21" t="s">
        <v>16</v>
      </c>
      <c r="G21" s="23" t="s">
        <v>16</v>
      </c>
      <c r="H21" s="19"/>
      <c r="I21" s="20"/>
      <c r="J21" s="19"/>
      <c r="K21" s="23" t="s">
        <v>16</v>
      </c>
      <c r="L21" s="23" t="s">
        <v>16</v>
      </c>
      <c r="M21" s="22"/>
      <c r="N21" s="20"/>
      <c r="O21" s="20"/>
      <c r="P21" s="19"/>
      <c r="Q21" s="20"/>
      <c r="R21" s="18"/>
      <c r="S21" s="19"/>
      <c r="T21" s="20"/>
      <c r="U21" s="20"/>
      <c r="V21" s="19"/>
      <c r="W21" s="20"/>
      <c r="X21" s="20"/>
      <c r="Y21" s="19"/>
      <c r="Z21" s="20"/>
      <c r="AA21" s="18"/>
      <c r="AB21" s="19"/>
      <c r="AC21" s="33">
        <f t="shared" si="0"/>
        <v>2</v>
      </c>
      <c r="AD21" s="34">
        <f t="shared" si="6"/>
        <v>2</v>
      </c>
      <c r="AE21" s="35">
        <f t="shared" si="1"/>
        <v>0</v>
      </c>
      <c r="AF21" s="33">
        <f t="shared" si="2"/>
        <v>2</v>
      </c>
      <c r="AG21" s="34">
        <f t="shared" si="7"/>
        <v>2</v>
      </c>
      <c r="AH21" s="35">
        <f t="shared" si="3"/>
        <v>0</v>
      </c>
      <c r="AI21" s="36">
        <f t="shared" si="4"/>
        <v>0</v>
      </c>
      <c r="AJ21" s="34">
        <f t="shared" si="8"/>
        <v>0</v>
      </c>
      <c r="AK21" s="35">
        <f t="shared" si="5"/>
        <v>0</v>
      </c>
    </row>
    <row r="22" spans="1:37" ht="22.5" x14ac:dyDescent="0.25">
      <c r="A22" s="17" t="s">
        <v>49</v>
      </c>
      <c r="B22" s="17" t="s">
        <v>138</v>
      </c>
      <c r="C22" s="23" t="s">
        <v>16</v>
      </c>
      <c r="D22" s="38"/>
      <c r="E22" s="19"/>
      <c r="F22" s="20"/>
      <c r="G22" s="18"/>
      <c r="H22" s="19"/>
      <c r="I22" s="20"/>
      <c r="J22" s="19"/>
      <c r="K22" s="20"/>
      <c r="L22" s="20"/>
      <c r="M22" s="22"/>
      <c r="N22" s="20"/>
      <c r="O22" s="20"/>
      <c r="P22" s="19"/>
      <c r="Q22" s="20"/>
      <c r="R22" s="18"/>
      <c r="S22" s="19"/>
      <c r="T22" s="20"/>
      <c r="U22" s="20"/>
      <c r="V22" s="19"/>
      <c r="W22" s="20"/>
      <c r="X22" s="20"/>
      <c r="Y22" s="19"/>
      <c r="Z22" s="20"/>
      <c r="AA22" s="18"/>
      <c r="AB22" s="19"/>
      <c r="AC22" s="33">
        <f t="shared" si="0"/>
        <v>1</v>
      </c>
      <c r="AD22" s="34">
        <f t="shared" si="6"/>
        <v>0</v>
      </c>
      <c r="AE22" s="35">
        <f t="shared" si="1"/>
        <v>0</v>
      </c>
      <c r="AF22" s="33">
        <f t="shared" si="2"/>
        <v>1</v>
      </c>
      <c r="AG22" s="34">
        <f t="shared" si="7"/>
        <v>0</v>
      </c>
      <c r="AH22" s="35">
        <f t="shared" si="3"/>
        <v>0</v>
      </c>
      <c r="AI22" s="36">
        <f t="shared" si="4"/>
        <v>0</v>
      </c>
      <c r="AJ22" s="34">
        <f t="shared" si="8"/>
        <v>0</v>
      </c>
      <c r="AK22" s="35">
        <f t="shared" si="5"/>
        <v>0</v>
      </c>
    </row>
    <row r="23" spans="1:37" ht="22.5" x14ac:dyDescent="0.25">
      <c r="A23" s="17" t="s">
        <v>51</v>
      </c>
      <c r="B23" s="17" t="s">
        <v>139</v>
      </c>
      <c r="C23" s="38"/>
      <c r="D23" s="23" t="s">
        <v>140</v>
      </c>
      <c r="E23" s="19"/>
      <c r="F23" s="20"/>
      <c r="G23" s="18"/>
      <c r="H23" s="19"/>
      <c r="I23" s="20"/>
      <c r="J23" s="19"/>
      <c r="K23" s="20"/>
      <c r="L23" s="20"/>
      <c r="M23" s="22"/>
      <c r="N23" s="20"/>
      <c r="O23" s="20"/>
      <c r="P23" s="19"/>
      <c r="Q23" s="20"/>
      <c r="R23" s="18"/>
      <c r="S23" s="19"/>
      <c r="T23" s="20"/>
      <c r="U23" s="20"/>
      <c r="V23" s="19"/>
      <c r="W23" s="20"/>
      <c r="X23" s="20"/>
      <c r="Y23" s="19"/>
      <c r="Z23" s="20"/>
      <c r="AA23" s="18"/>
      <c r="AB23" s="19"/>
      <c r="AC23" s="33"/>
      <c r="AD23" s="34"/>
      <c r="AE23" s="35"/>
      <c r="AF23" s="33"/>
      <c r="AG23" s="34"/>
      <c r="AH23" s="35"/>
      <c r="AI23" s="36"/>
      <c r="AJ23" s="34"/>
      <c r="AK23" s="35"/>
    </row>
    <row r="24" spans="1:37" x14ac:dyDescent="0.25">
      <c r="A24" s="17" t="s">
        <v>53</v>
      </c>
      <c r="B24" s="17" t="s">
        <v>141</v>
      </c>
      <c r="C24" s="18"/>
      <c r="D24" s="18"/>
      <c r="E24" s="19"/>
      <c r="F24" s="20"/>
      <c r="G24" s="18"/>
      <c r="H24" s="19"/>
      <c r="I24" s="20"/>
      <c r="J24" s="19"/>
      <c r="K24" s="32" t="s">
        <v>75</v>
      </c>
      <c r="L24" s="32" t="s">
        <v>75</v>
      </c>
      <c r="M24" s="22"/>
      <c r="N24" s="20"/>
      <c r="O24" s="20"/>
      <c r="P24" s="19"/>
      <c r="Q24" s="20"/>
      <c r="R24" s="18"/>
      <c r="S24" s="19"/>
      <c r="T24" s="20"/>
      <c r="U24" s="20"/>
      <c r="V24" s="19"/>
      <c r="W24" s="20"/>
      <c r="X24" s="20"/>
      <c r="Y24" s="19"/>
      <c r="Z24" s="20"/>
      <c r="AA24" s="18"/>
      <c r="AB24" s="19"/>
      <c r="AC24" s="33">
        <f t="shared" ref="AC24:AC31" si="9">COUNTIF($C24,"S")+2*COUNTIF($C24,"SN")+COUNTIF($C24,"N")+COUNTIF($F24,"S")+2*COUNTIF($F24,"SN")+COUNTIF($F24,"N")+COUNTIF($I24,"S")+2*COUNTIF($I24,"SN")+COUNTIF($I24,"N")+COUNTIF($K24,"S")+2*COUNTIF($K24,"SN")+COUNTIF($K24,"N")+COUNTIF($N24,"S")+2*COUNTIF($N24,"SN")+COUNTIF($N24,"N")+COUNTIF($Q24,"S")+2*COUNTIF($Q24,"SN")+COUNTIF($Q24,"N")+COUNTIF($T24,"S")+2*COUNTIF($T24,"SN")+COUNTIF($T24,"N")+COUNTIF($W24,"S")+2*COUNTIF($W24,"SN")+COUNTIF($W24,"N")+COUNTIF($Z24,"S")+2*COUNTIF($Z24,"SN")+COUNTIF($Z24,"N")</f>
        <v>2</v>
      </c>
      <c r="AD24" s="34">
        <f t="shared" ref="AD24:AD31" si="10">COUNTIF($D24,"S")+2*COUNTIF($D24,"SN")+COUNTIF($D24,"N")+COUNTIF($G24,"S")+2*COUNTIF($G24,"SN")+COUNTIF($G24,"N")+COUNTIF($J24,"S")+2*COUNTIF($J24,"SN")+COUNTIF($J24,"N")+COUNTIF($L24,"S")+2*COUNTIF($L24,"SN")+COUNTIF($L24,"N")+COUNTIF($O24,"S")+2*COUNTIF($O24,"SN")+COUNTIF($O24,"N")+COUNTIF($R24,"S")+2*COUNTIF($R24,"SN")+COUNTIF($R24,"N")+COUNTIF($U24,"S")+2*COUNTIF($U24,"SN")+COUNTIF($U24,"N")+COUNTIF($X24,"S")+2*COUNTIF($X24,"SN")+COUNTIF($X24,"N")+COUNTIF($AA24,"S")+2*COUNTIF($AA24,"SN")+COUNTIF($AA24,"N")</f>
        <v>2</v>
      </c>
      <c r="AE24" s="35">
        <f t="shared" ref="AE24:AE31" si="11">COUNTIF($E24,"S")+2*COUNTIF($E24,"SN")+COUNTIF($E24,"N")+COUNTIF($H24,"S")+2*COUNTIF($H24,"SN")+COUNTIF($H24,"N")+COUNTIF($M24,"S")+2*COUNTIF($M24,"SN")+COUNTIF($M24,"N")+COUNTIF($P24,"S")+2*COUNTIF($P24,"SN")+COUNTIF($P24,"N")+COUNTIF($S24,"S")+2*COUNTIF($S24,"SN")+COUNTIF($S24,"N")+COUNTIF($V24,"S")+2*COUNTIF($V24,"SN")+COUNTIF($V24,"N")+COUNTIF($Y24,"S")+2*COUNTIF($Y24,"SN")+COUNTIF($Y24,"N")+COUNTIF($AB24,"S")+2*COUNTIF($AB24,"SN")+COUNTIF($AB24,"N")</f>
        <v>0</v>
      </c>
      <c r="AF24" s="33">
        <f t="shared" ref="AF24:AF31" si="12">COUNTIF($C24,"S")+COUNTIF($C24,"SN")+COUNTIF($F24,"S")+COUNTIF($F24,"SN")+COUNTIF($I24,"S")+COUNTIF($I24,"SN")+COUNTIF($K24,"S")+COUNTIF($K24,"SN")+COUNTIF($N24,"S")+COUNTIF($N24,"SN")+COUNTIF($Q24,"S")+COUNTIF($Q24,"SN")+COUNTIF($T24,"S")+COUNTIF($T24,"SN")+COUNTIF($W24,"S")+COUNTIF($W24,"SN")+COUNTIF($Z24,"S")+COUNTIF($Z24,"SN")</f>
        <v>1</v>
      </c>
      <c r="AG24" s="34">
        <f t="shared" ref="AG24:AG31" si="13">COUNTIF($D24,"S")+COUNTIF($D24,"SN")+COUNTIF($G24,"S")+COUNTIF($G24,"SN")+COUNTIF($J24,"S")+COUNTIF($J24,"SN")+COUNTIF($L24,"S")+COUNTIF($L24,"SN")+COUNTIF($O24,"S")+COUNTIF($O24,"SN")+COUNTIF($R24,"S")+COUNTIF($R24,"SN")++COUNTIF($U24,"S")+COUNTIF($U24,"SN")+COUNTIF($X24,"S")+COUNTIF($X24,"SN")+COUNTIF($AA24,"S")+COUNTIF($AA24,"SN")</f>
        <v>1</v>
      </c>
      <c r="AH24" s="35">
        <f t="shared" ref="AH24:AH31" si="14">COUNTIF($E24,"S")+COUNTIF($E24,"SN")+COUNTIF($H24,"S")+COUNTIF($H24,"SN")+COUNTIF($M24,"S")+COUNTIF($M24,"SN")+COUNTIF($P24,"S")+COUNTIF($P24,"SN")+COUNTIF($S24,"S")+COUNTIF($S24,"SN")+COUNTIF($V24,"S")+COUNTIF($V24,"SN")+COUNTIF($Y24,"S")+COUNTIF($Y24,"SN")+COUNTIF($AB24,"S")+COUNTIF($AB24,"SN")</f>
        <v>0</v>
      </c>
      <c r="AI24" s="36">
        <f t="shared" ref="AI24:AI31" si="15">COUNTIF($C24,"SN")+COUNTIF($C24,"N")+COUNTIF($F24,"SN")+COUNTIF($F24,"N")+COUNTIF($I24,"SN")+COUNTIF($I24,"N")+COUNTIF($K24,"SN")+COUNTIF($K24,"N")+COUNTIF($N24,"SN")+COUNTIF($N24,"N")+COUNTIF($Q24,"SN")+COUNTIF($Q24,"N")+COUNTIF($T24,"SN")+COUNTIF($T24,"N")+COUNTIF($W24,"SN")+COUNTIF($W24,"N")+COUNTIF($Z24,"SN")+COUNTIF($Z24,"N")</f>
        <v>1</v>
      </c>
      <c r="AJ24" s="34">
        <f t="shared" ref="AJ24:AJ31" si="16">COUNTIF($D24,"SN")+COUNTIF($D24,"N")+COUNTIF($G24,"SN")+COUNTIF($G24,"N")+COUNTIF($J24,"SN")+COUNTIF($J24,"N")+COUNTIF($L24,"SN")+COUNTIF($L24,"N")+COUNTIF($O24,"SN")+COUNTIF($O24,"N")+COUNTIF($R24,"SN")+COUNTIF($R24,"N")+COUNTIF($U24,"SN")+COUNTIF($U24,"N")+COUNTIF($X24,"SN")+COUNTIF($X24,"N")+COUNTIF($AA24,"SN")+COUNTIF($AA24,"N")</f>
        <v>1</v>
      </c>
      <c r="AK24" s="35">
        <f t="shared" ref="AK24:AK31" si="17">COUNTIF($E24,"SN")+COUNTIF($E24,"N")+COUNTIF($H24,"SN")+COUNTIF($H24,"N")+COUNTIF($M24,"SN")+COUNTIF($M24,"N")+COUNTIF($P24,"SN")+COUNTIF($P24,"N")+COUNTIF($S24,"SN")+COUNTIF($S24,"N")+COUNTIF($V24,"SN")+COUNTIF($V24,"N")+COUNTIF($Y24,"SN")+COUNTIF($Y24,"N")+COUNTIF($AB24,"SN")+COUNTIF($AB24,"N")</f>
        <v>0</v>
      </c>
    </row>
    <row r="25" spans="1:37" x14ac:dyDescent="0.25">
      <c r="A25" s="17" t="s">
        <v>55</v>
      </c>
      <c r="B25" s="17" t="s">
        <v>142</v>
      </c>
      <c r="C25" s="18"/>
      <c r="D25" s="18"/>
      <c r="E25" s="19"/>
      <c r="F25" s="20"/>
      <c r="G25" s="18"/>
      <c r="H25" s="19"/>
      <c r="I25" s="20"/>
      <c r="J25" s="19"/>
      <c r="K25" s="32" t="s">
        <v>75</v>
      </c>
      <c r="L25" s="32" t="s">
        <v>75</v>
      </c>
      <c r="M25" s="22"/>
      <c r="N25" s="20"/>
      <c r="O25" s="20"/>
      <c r="P25" s="19"/>
      <c r="Q25" s="20"/>
      <c r="R25" s="18"/>
      <c r="S25" s="19"/>
      <c r="T25" s="20"/>
      <c r="U25" s="20"/>
      <c r="V25" s="19"/>
      <c r="W25" s="20"/>
      <c r="X25" s="20"/>
      <c r="Y25" s="19"/>
      <c r="Z25" s="20"/>
      <c r="AA25" s="18"/>
      <c r="AB25" s="19"/>
      <c r="AC25" s="33">
        <f t="shared" si="9"/>
        <v>2</v>
      </c>
      <c r="AD25" s="34">
        <f t="shared" si="10"/>
        <v>2</v>
      </c>
      <c r="AE25" s="35">
        <f t="shared" si="11"/>
        <v>0</v>
      </c>
      <c r="AF25" s="33">
        <f t="shared" si="12"/>
        <v>1</v>
      </c>
      <c r="AG25" s="34">
        <f t="shared" si="13"/>
        <v>1</v>
      </c>
      <c r="AH25" s="35">
        <f t="shared" si="14"/>
        <v>0</v>
      </c>
      <c r="AI25" s="36">
        <f t="shared" si="15"/>
        <v>1</v>
      </c>
      <c r="AJ25" s="34">
        <f t="shared" si="16"/>
        <v>1</v>
      </c>
      <c r="AK25" s="35">
        <f t="shared" si="17"/>
        <v>0</v>
      </c>
    </row>
    <row r="26" spans="1:37" x14ac:dyDescent="0.25">
      <c r="A26" s="17" t="s">
        <v>57</v>
      </c>
      <c r="B26" s="17" t="s">
        <v>143</v>
      </c>
      <c r="C26" s="18"/>
      <c r="D26" s="18"/>
      <c r="E26" s="19"/>
      <c r="F26" s="20"/>
      <c r="G26" s="18"/>
      <c r="H26" s="19"/>
      <c r="I26" s="20"/>
      <c r="J26" s="19"/>
      <c r="K26" s="32" t="s">
        <v>75</v>
      </c>
      <c r="L26" s="32" t="s">
        <v>75</v>
      </c>
      <c r="M26" s="22"/>
      <c r="N26" s="20"/>
      <c r="O26" s="20"/>
      <c r="P26" s="19"/>
      <c r="Q26" s="20"/>
      <c r="R26" s="18"/>
      <c r="S26" s="19"/>
      <c r="T26" s="20"/>
      <c r="U26" s="20"/>
      <c r="V26" s="19"/>
      <c r="W26" s="20"/>
      <c r="X26" s="20"/>
      <c r="Y26" s="19"/>
      <c r="Z26" s="20"/>
      <c r="AA26" s="18"/>
      <c r="AB26" s="19"/>
      <c r="AC26" s="33">
        <f t="shared" si="9"/>
        <v>2</v>
      </c>
      <c r="AD26" s="34">
        <f t="shared" si="10"/>
        <v>2</v>
      </c>
      <c r="AE26" s="35">
        <f t="shared" si="11"/>
        <v>0</v>
      </c>
      <c r="AF26" s="33">
        <f t="shared" si="12"/>
        <v>1</v>
      </c>
      <c r="AG26" s="34">
        <f t="shared" si="13"/>
        <v>1</v>
      </c>
      <c r="AH26" s="35">
        <f t="shared" si="14"/>
        <v>0</v>
      </c>
      <c r="AI26" s="36">
        <f t="shared" si="15"/>
        <v>1</v>
      </c>
      <c r="AJ26" s="34">
        <f t="shared" si="16"/>
        <v>1</v>
      </c>
      <c r="AK26" s="35">
        <f t="shared" si="17"/>
        <v>0</v>
      </c>
    </row>
    <row r="27" spans="1:37" x14ac:dyDescent="0.25">
      <c r="A27" s="17" t="s">
        <v>59</v>
      </c>
      <c r="B27" s="17" t="s">
        <v>144</v>
      </c>
      <c r="C27" s="32" t="s">
        <v>75</v>
      </c>
      <c r="D27" s="32" t="s">
        <v>75</v>
      </c>
      <c r="E27" s="19"/>
      <c r="F27" s="21" t="s">
        <v>16</v>
      </c>
      <c r="G27" s="23" t="s">
        <v>16</v>
      </c>
      <c r="H27" s="19"/>
      <c r="I27" s="20"/>
      <c r="J27" s="19"/>
      <c r="K27" s="20"/>
      <c r="L27" s="20"/>
      <c r="M27" s="22"/>
      <c r="N27" s="20"/>
      <c r="O27" s="20"/>
      <c r="P27" s="19"/>
      <c r="Q27" s="20"/>
      <c r="R27" s="18"/>
      <c r="S27" s="19"/>
      <c r="T27" s="20"/>
      <c r="U27" s="20"/>
      <c r="V27" s="19"/>
      <c r="W27" s="20"/>
      <c r="X27" s="20"/>
      <c r="Y27" s="19"/>
      <c r="Z27" s="20"/>
      <c r="AA27" s="18"/>
      <c r="AB27" s="19"/>
      <c r="AC27" s="33">
        <f t="shared" si="9"/>
        <v>3</v>
      </c>
      <c r="AD27" s="34">
        <f t="shared" si="10"/>
        <v>3</v>
      </c>
      <c r="AE27" s="35">
        <f t="shared" si="11"/>
        <v>0</v>
      </c>
      <c r="AF27" s="33">
        <f t="shared" si="12"/>
        <v>2</v>
      </c>
      <c r="AG27" s="34">
        <f t="shared" si="13"/>
        <v>2</v>
      </c>
      <c r="AH27" s="35">
        <f t="shared" si="14"/>
        <v>0</v>
      </c>
      <c r="AI27" s="36">
        <f t="shared" si="15"/>
        <v>1</v>
      </c>
      <c r="AJ27" s="34">
        <f t="shared" si="16"/>
        <v>1</v>
      </c>
      <c r="AK27" s="35">
        <f t="shared" si="17"/>
        <v>0</v>
      </c>
    </row>
    <row r="28" spans="1:37" x14ac:dyDescent="0.25">
      <c r="A28" s="17" t="s">
        <v>61</v>
      </c>
      <c r="B28" s="17" t="s">
        <v>145</v>
      </c>
      <c r="C28" s="23" t="s">
        <v>16</v>
      </c>
      <c r="D28" s="18"/>
      <c r="E28" s="19"/>
      <c r="F28" s="20"/>
      <c r="G28" s="18"/>
      <c r="H28" s="19"/>
      <c r="I28" s="20"/>
      <c r="J28" s="19"/>
      <c r="K28" s="20"/>
      <c r="L28" s="20"/>
      <c r="M28" s="22"/>
      <c r="N28" s="20"/>
      <c r="O28" s="20"/>
      <c r="P28" s="19"/>
      <c r="Q28" s="20"/>
      <c r="R28" s="18"/>
      <c r="S28" s="19"/>
      <c r="T28" s="20"/>
      <c r="U28" s="20"/>
      <c r="V28" s="19"/>
      <c r="W28" s="20"/>
      <c r="X28" s="20"/>
      <c r="Y28" s="19"/>
      <c r="Z28" s="20"/>
      <c r="AA28" s="18"/>
      <c r="AB28" s="19"/>
      <c r="AC28" s="33">
        <f t="shared" si="9"/>
        <v>1</v>
      </c>
      <c r="AD28" s="34">
        <f t="shared" si="10"/>
        <v>0</v>
      </c>
      <c r="AE28" s="35">
        <f t="shared" si="11"/>
        <v>0</v>
      </c>
      <c r="AF28" s="33">
        <f t="shared" si="12"/>
        <v>1</v>
      </c>
      <c r="AG28" s="34">
        <f t="shared" si="13"/>
        <v>0</v>
      </c>
      <c r="AH28" s="35">
        <f t="shared" si="14"/>
        <v>0</v>
      </c>
      <c r="AI28" s="36">
        <f t="shared" si="15"/>
        <v>0</v>
      </c>
      <c r="AJ28" s="34">
        <f t="shared" si="16"/>
        <v>0</v>
      </c>
      <c r="AK28" s="35">
        <f t="shared" si="17"/>
        <v>0</v>
      </c>
    </row>
    <row r="29" spans="1:37" x14ac:dyDescent="0.25">
      <c r="A29" s="17" t="s">
        <v>63</v>
      </c>
      <c r="B29" s="17" t="s">
        <v>146</v>
      </c>
      <c r="C29" s="32" t="s">
        <v>75</v>
      </c>
      <c r="D29" s="32" t="s">
        <v>75</v>
      </c>
      <c r="E29" s="19"/>
      <c r="F29" s="20"/>
      <c r="G29" s="18"/>
      <c r="H29" s="19"/>
      <c r="I29" s="20"/>
      <c r="J29" s="19"/>
      <c r="K29" s="20"/>
      <c r="L29" s="20"/>
      <c r="M29" s="22"/>
      <c r="N29" s="20"/>
      <c r="O29" s="20"/>
      <c r="P29" s="19"/>
      <c r="Q29" s="32" t="s">
        <v>75</v>
      </c>
      <c r="R29" s="18"/>
      <c r="S29" s="19"/>
      <c r="T29" s="20"/>
      <c r="U29" s="20"/>
      <c r="V29" s="19"/>
      <c r="W29" s="20"/>
      <c r="X29" s="20"/>
      <c r="Y29" s="19"/>
      <c r="Z29" s="20"/>
      <c r="AA29" s="18"/>
      <c r="AB29" s="19"/>
      <c r="AC29" s="33">
        <f t="shared" si="9"/>
        <v>4</v>
      </c>
      <c r="AD29" s="34">
        <f t="shared" si="10"/>
        <v>2</v>
      </c>
      <c r="AE29" s="35">
        <f t="shared" si="11"/>
        <v>0</v>
      </c>
      <c r="AF29" s="33">
        <f t="shared" si="12"/>
        <v>2</v>
      </c>
      <c r="AG29" s="34">
        <f t="shared" si="13"/>
        <v>1</v>
      </c>
      <c r="AH29" s="35">
        <f t="shared" si="14"/>
        <v>0</v>
      </c>
      <c r="AI29" s="36">
        <f t="shared" si="15"/>
        <v>2</v>
      </c>
      <c r="AJ29" s="34">
        <f t="shared" si="16"/>
        <v>1</v>
      </c>
      <c r="AK29" s="35">
        <f t="shared" si="17"/>
        <v>0</v>
      </c>
    </row>
    <row r="30" spans="1:37" x14ac:dyDescent="0.25">
      <c r="A30" s="17" t="s">
        <v>65</v>
      </c>
      <c r="B30" s="17" t="s">
        <v>147</v>
      </c>
      <c r="C30" s="18"/>
      <c r="D30" s="18"/>
      <c r="E30" s="19"/>
      <c r="F30" s="20"/>
      <c r="G30" s="18"/>
      <c r="H30" s="19"/>
      <c r="I30" s="20"/>
      <c r="J30" s="19"/>
      <c r="K30" s="23" t="s">
        <v>16</v>
      </c>
      <c r="L30" s="20"/>
      <c r="M30" s="22"/>
      <c r="N30" s="20"/>
      <c r="O30" s="20"/>
      <c r="P30" s="19"/>
      <c r="Q30" s="20"/>
      <c r="R30" s="18"/>
      <c r="S30" s="19"/>
      <c r="T30" s="20"/>
      <c r="U30" s="20"/>
      <c r="V30" s="19"/>
      <c r="W30" s="20"/>
      <c r="X30" s="20"/>
      <c r="Y30" s="19"/>
      <c r="Z30" s="20"/>
      <c r="AA30" s="18"/>
      <c r="AB30" s="19"/>
      <c r="AC30" s="33">
        <f t="shared" si="9"/>
        <v>1</v>
      </c>
      <c r="AD30" s="34">
        <f t="shared" si="10"/>
        <v>0</v>
      </c>
      <c r="AE30" s="35">
        <f t="shared" si="11"/>
        <v>0</v>
      </c>
      <c r="AF30" s="33">
        <f t="shared" si="12"/>
        <v>1</v>
      </c>
      <c r="AG30" s="34">
        <f t="shared" si="13"/>
        <v>0</v>
      </c>
      <c r="AH30" s="35">
        <f t="shared" si="14"/>
        <v>0</v>
      </c>
      <c r="AI30" s="36">
        <f t="shared" si="15"/>
        <v>0</v>
      </c>
      <c r="AJ30" s="34">
        <f t="shared" si="16"/>
        <v>0</v>
      </c>
      <c r="AK30" s="35">
        <f t="shared" si="17"/>
        <v>0</v>
      </c>
    </row>
    <row r="31" spans="1:37" x14ac:dyDescent="0.25">
      <c r="A31" s="17" t="s">
        <v>67</v>
      </c>
      <c r="B31" s="17" t="s">
        <v>148</v>
      </c>
      <c r="C31" s="18"/>
      <c r="D31" s="18"/>
      <c r="E31" s="19"/>
      <c r="F31" s="20"/>
      <c r="G31" s="18"/>
      <c r="H31" s="19"/>
      <c r="I31" s="20"/>
      <c r="J31" s="19"/>
      <c r="K31" s="23" t="s">
        <v>16</v>
      </c>
      <c r="L31" s="23" t="s">
        <v>16</v>
      </c>
      <c r="M31" s="22"/>
      <c r="N31" s="20"/>
      <c r="O31" s="20"/>
      <c r="P31" s="19"/>
      <c r="Q31" s="20"/>
      <c r="R31" s="18"/>
      <c r="S31" s="19"/>
      <c r="T31" s="20"/>
      <c r="U31" s="20"/>
      <c r="V31" s="19"/>
      <c r="W31" s="20"/>
      <c r="X31" s="20"/>
      <c r="Y31" s="19"/>
      <c r="Z31" s="20"/>
      <c r="AA31" s="18"/>
      <c r="AB31" s="19"/>
      <c r="AC31" s="33">
        <f t="shared" si="9"/>
        <v>1</v>
      </c>
      <c r="AD31" s="34">
        <f t="shared" si="10"/>
        <v>1</v>
      </c>
      <c r="AE31" s="35">
        <f t="shared" si="11"/>
        <v>0</v>
      </c>
      <c r="AF31" s="33">
        <f t="shared" si="12"/>
        <v>1</v>
      </c>
      <c r="AG31" s="34">
        <f t="shared" si="13"/>
        <v>1</v>
      </c>
      <c r="AH31" s="35">
        <f t="shared" si="14"/>
        <v>0</v>
      </c>
      <c r="AI31" s="36">
        <f t="shared" si="15"/>
        <v>0</v>
      </c>
      <c r="AJ31" s="34">
        <f t="shared" si="16"/>
        <v>0</v>
      </c>
      <c r="AK31" s="35">
        <f t="shared" si="17"/>
        <v>0</v>
      </c>
    </row>
    <row r="32" spans="1:37" x14ac:dyDescent="0.25">
      <c r="A32" s="17" t="s">
        <v>69</v>
      </c>
      <c r="B32" s="17" t="s">
        <v>149</v>
      </c>
      <c r="C32" s="18"/>
      <c r="D32" s="18"/>
      <c r="E32" s="19"/>
      <c r="F32" s="20"/>
      <c r="G32" s="18"/>
      <c r="H32" s="19"/>
      <c r="I32" s="20"/>
      <c r="J32" s="19"/>
      <c r="K32" s="23" t="s">
        <v>16</v>
      </c>
      <c r="L32" s="38"/>
      <c r="M32" s="22"/>
      <c r="N32" s="20"/>
      <c r="O32" s="20"/>
      <c r="P32" s="19"/>
      <c r="Q32" s="20"/>
      <c r="R32" s="18"/>
      <c r="S32" s="19"/>
      <c r="T32" s="20"/>
      <c r="U32" s="20"/>
      <c r="V32" s="19"/>
      <c r="W32" s="20"/>
      <c r="X32" s="20"/>
      <c r="Y32" s="19"/>
      <c r="Z32" s="20"/>
      <c r="AA32" s="18"/>
      <c r="AB32" s="19"/>
      <c r="AC32" s="33"/>
      <c r="AD32" s="34"/>
      <c r="AE32" s="35"/>
      <c r="AF32" s="33"/>
      <c r="AG32" s="34"/>
      <c r="AH32" s="35"/>
      <c r="AI32" s="36"/>
      <c r="AJ32" s="34"/>
      <c r="AK32" s="35"/>
    </row>
    <row r="33" spans="1:37" x14ac:dyDescent="0.25">
      <c r="A33" s="17" t="s">
        <v>71</v>
      </c>
      <c r="B33" s="17" t="s">
        <v>150</v>
      </c>
      <c r="C33" s="18"/>
      <c r="D33" s="18"/>
      <c r="E33" s="19"/>
      <c r="F33" s="20"/>
      <c r="G33" s="18"/>
      <c r="H33" s="19"/>
      <c r="I33" s="20"/>
      <c r="J33" s="19"/>
      <c r="K33" s="32" t="s">
        <v>75</v>
      </c>
      <c r="L33" s="23" t="s">
        <v>16</v>
      </c>
      <c r="M33" s="22"/>
      <c r="N33" s="20"/>
      <c r="O33" s="20"/>
      <c r="P33" s="19"/>
      <c r="Q33" s="20"/>
      <c r="R33" s="18"/>
      <c r="S33" s="19"/>
      <c r="T33" s="20"/>
      <c r="U33" s="20"/>
      <c r="V33" s="19"/>
      <c r="W33" s="20"/>
      <c r="X33" s="20"/>
      <c r="Y33" s="19"/>
      <c r="Z33" s="20"/>
      <c r="AA33" s="18"/>
      <c r="AB33" s="19"/>
      <c r="AC33" s="33">
        <f t="shared" ref="AC33:AC38" si="18">COUNTIF($C33,"S")+2*COUNTIF($C33,"SN")+COUNTIF($C33,"N")+COUNTIF($F33,"S")+2*COUNTIF($F33,"SN")+COUNTIF($F33,"N")+COUNTIF($I33,"S")+2*COUNTIF($I33,"SN")+COUNTIF($I33,"N")+COUNTIF($K33,"S")+2*COUNTIF($K33,"SN")+COUNTIF($K33,"N")+COUNTIF($N33,"S")+2*COUNTIF($N33,"SN")+COUNTIF($N33,"N")+COUNTIF($Q33,"S")+2*COUNTIF($Q33,"SN")+COUNTIF($Q33,"N")+COUNTIF($T33,"S")+2*COUNTIF($T33,"SN")+COUNTIF($T33,"N")+COUNTIF($W33,"S")+2*COUNTIF($W33,"SN")+COUNTIF($W33,"N")+COUNTIF($Z33,"S")+2*COUNTIF($Z33,"SN")+COUNTIF($Z33,"N")</f>
        <v>2</v>
      </c>
      <c r="AD33" s="34">
        <f t="shared" ref="AD33:AD38" si="19">COUNTIF($D33,"S")+2*COUNTIF($D33,"SN")+COUNTIF($D33,"N")+COUNTIF($G33,"S")+2*COUNTIF($G33,"SN")+COUNTIF($G33,"N")+COUNTIF($J33,"S")+2*COUNTIF($J33,"SN")+COUNTIF($J33,"N")+COUNTIF($L33,"S")+2*COUNTIF($L33,"SN")+COUNTIF($L33,"N")+COUNTIF($O33,"S")+2*COUNTIF($O33,"SN")+COUNTIF($O33,"N")+COUNTIF($R33,"S")+2*COUNTIF($R33,"SN")+COUNTIF($R33,"N")+COUNTIF($U33,"S")+2*COUNTIF($U33,"SN")+COUNTIF($U33,"N")+COUNTIF($X33,"S")+2*COUNTIF($X33,"SN")+COUNTIF($X33,"N")+COUNTIF($AA33,"S")+2*COUNTIF($AA33,"SN")+COUNTIF($AA33,"N")</f>
        <v>1</v>
      </c>
      <c r="AE33" s="35">
        <f t="shared" ref="AE33:AE38" si="20">COUNTIF($E33,"S")+2*COUNTIF($E33,"SN")+COUNTIF($E33,"N")+COUNTIF($H33,"S")+2*COUNTIF($H33,"SN")+COUNTIF($H33,"N")+COUNTIF($M33,"S")+2*COUNTIF($M33,"SN")+COUNTIF($M33,"N")+COUNTIF($P33,"S")+2*COUNTIF($P33,"SN")+COUNTIF($P33,"N")+COUNTIF($S33,"S")+2*COUNTIF($S33,"SN")+COUNTIF($S33,"N")+COUNTIF($V33,"S")+2*COUNTIF($V33,"SN")+COUNTIF($V33,"N")+COUNTIF($Y33,"S")+2*COUNTIF($Y33,"SN")+COUNTIF($Y33,"N")+COUNTIF($AB33,"S")+2*COUNTIF($AB33,"SN")+COUNTIF($AB33,"N")</f>
        <v>0</v>
      </c>
      <c r="AF33" s="33">
        <f t="shared" ref="AF33:AF38" si="21">COUNTIF($C33,"S")+COUNTIF($C33,"SN")+COUNTIF($F33,"S")+COUNTIF($F33,"SN")+COUNTIF($I33,"S")+COUNTIF($I33,"SN")+COUNTIF($K33,"S")+COUNTIF($K33,"SN")+COUNTIF($N33,"S")+COUNTIF($N33,"SN")+COUNTIF($Q33,"S")+COUNTIF($Q33,"SN")+COUNTIF($T33,"S")+COUNTIF($T33,"SN")+COUNTIF($W33,"S")+COUNTIF($W33,"SN")+COUNTIF($Z33,"S")+COUNTIF($Z33,"SN")</f>
        <v>1</v>
      </c>
      <c r="AG33" s="34">
        <f t="shared" ref="AG33:AG38" si="22">COUNTIF($D33,"S")+COUNTIF($D33,"SN")+COUNTIF($G33,"S")+COUNTIF($G33,"SN")+COUNTIF($J33,"S")+COUNTIF($J33,"SN")+COUNTIF($L33,"S")+COUNTIF($L33,"SN")+COUNTIF($O33,"S")+COUNTIF($O33,"SN")+COUNTIF($R33,"S")+COUNTIF($R33,"SN")++COUNTIF($U33,"S")+COUNTIF($U33,"SN")+COUNTIF($X33,"S")+COUNTIF($X33,"SN")+COUNTIF($AA33,"S")+COUNTIF($AA33,"SN")</f>
        <v>1</v>
      </c>
      <c r="AH33" s="35">
        <f t="shared" ref="AH33:AH38" si="23">COUNTIF($E33,"S")+COUNTIF($E33,"SN")+COUNTIF($H33,"S")+COUNTIF($H33,"SN")+COUNTIF($M33,"S")+COUNTIF($M33,"SN")+COUNTIF($P33,"S")+COUNTIF($P33,"SN")+COUNTIF($S33,"S")+COUNTIF($S33,"SN")+COUNTIF($V33,"S")+COUNTIF($V33,"SN")+COUNTIF($Y33,"S")+COUNTIF($Y33,"SN")+COUNTIF($AB33,"S")+COUNTIF($AB33,"SN")</f>
        <v>0</v>
      </c>
      <c r="AI33" s="36">
        <f t="shared" ref="AI33:AI38" si="24">COUNTIF($C33,"SN")+COUNTIF($C33,"N")+COUNTIF($F33,"SN")+COUNTIF($F33,"N")+COUNTIF($I33,"SN")+COUNTIF($I33,"N")+COUNTIF($K33,"SN")+COUNTIF($K33,"N")+COUNTIF($N33,"SN")+COUNTIF($N33,"N")+COUNTIF($Q33,"SN")+COUNTIF($Q33,"N")+COUNTIF($T33,"SN")+COUNTIF($T33,"N")+COUNTIF($W33,"SN")+COUNTIF($W33,"N")+COUNTIF($Z33,"SN")+COUNTIF($Z33,"N")</f>
        <v>1</v>
      </c>
      <c r="AJ33" s="34">
        <f t="shared" ref="AJ33:AJ38" si="25">COUNTIF($D33,"SN")+COUNTIF($D33,"N")+COUNTIF($G33,"SN")+COUNTIF($G33,"N")+COUNTIF($J33,"SN")+COUNTIF($J33,"N")+COUNTIF($L33,"SN")+COUNTIF($L33,"N")+COUNTIF($O33,"SN")+COUNTIF($O33,"N")+COUNTIF($R33,"SN")+COUNTIF($R33,"N")+COUNTIF($U33,"SN")+COUNTIF($U33,"N")+COUNTIF($X33,"SN")+COUNTIF($X33,"N")+COUNTIF($AA33,"SN")+COUNTIF($AA33,"N")</f>
        <v>0</v>
      </c>
      <c r="AK33" s="35">
        <f t="shared" ref="AK33:AK38" si="26">COUNTIF($E33,"SN")+COUNTIF($E33,"N")+COUNTIF($H33,"SN")+COUNTIF($H33,"N")+COUNTIF($M33,"SN")+COUNTIF($M33,"N")+COUNTIF($P33,"SN")+COUNTIF($P33,"N")+COUNTIF($S33,"SN")+COUNTIF($S33,"N")+COUNTIF($V33,"SN")+COUNTIF($V33,"N")+COUNTIF($Y33,"SN")+COUNTIF($Y33,"N")+COUNTIF($AB33,"SN")+COUNTIF($AB33,"N")</f>
        <v>0</v>
      </c>
    </row>
    <row r="34" spans="1:37" x14ac:dyDescent="0.25">
      <c r="A34" s="17" t="s">
        <v>73</v>
      </c>
      <c r="B34" s="17" t="s">
        <v>151</v>
      </c>
      <c r="C34" s="23" t="s">
        <v>16</v>
      </c>
      <c r="D34" s="23" t="s">
        <v>16</v>
      </c>
      <c r="E34" s="19"/>
      <c r="F34" s="20"/>
      <c r="G34" s="18"/>
      <c r="H34" s="19"/>
      <c r="I34" s="20"/>
      <c r="J34" s="19"/>
      <c r="K34" s="32" t="s">
        <v>75</v>
      </c>
      <c r="L34" s="32" t="s">
        <v>75</v>
      </c>
      <c r="M34" s="22"/>
      <c r="N34" s="20"/>
      <c r="O34" s="20"/>
      <c r="P34" s="19"/>
      <c r="Q34" s="20"/>
      <c r="R34" s="18"/>
      <c r="S34" s="19"/>
      <c r="T34" s="20"/>
      <c r="U34" s="20"/>
      <c r="V34" s="19"/>
      <c r="W34" s="20"/>
      <c r="X34" s="20"/>
      <c r="Y34" s="19"/>
      <c r="Z34" s="20"/>
      <c r="AA34" s="18"/>
      <c r="AB34" s="19"/>
      <c r="AC34" s="33">
        <f t="shared" si="18"/>
        <v>3</v>
      </c>
      <c r="AD34" s="34">
        <f t="shared" si="19"/>
        <v>3</v>
      </c>
      <c r="AE34" s="35">
        <f t="shared" si="20"/>
        <v>0</v>
      </c>
      <c r="AF34" s="33">
        <f t="shared" si="21"/>
        <v>2</v>
      </c>
      <c r="AG34" s="34">
        <f t="shared" si="22"/>
        <v>2</v>
      </c>
      <c r="AH34" s="35">
        <f t="shared" si="23"/>
        <v>0</v>
      </c>
      <c r="AI34" s="36">
        <f t="shared" si="24"/>
        <v>1</v>
      </c>
      <c r="AJ34" s="34">
        <f t="shared" si="25"/>
        <v>1</v>
      </c>
      <c r="AK34" s="35">
        <f t="shared" si="26"/>
        <v>0</v>
      </c>
    </row>
    <row r="35" spans="1:37" x14ac:dyDescent="0.25">
      <c r="A35" s="17" t="s">
        <v>76</v>
      </c>
      <c r="B35" s="17" t="s">
        <v>152</v>
      </c>
      <c r="C35" s="18"/>
      <c r="D35" s="18"/>
      <c r="E35" s="19"/>
      <c r="F35" s="20"/>
      <c r="G35" s="18"/>
      <c r="H35" s="19"/>
      <c r="I35" s="20"/>
      <c r="J35" s="19"/>
      <c r="K35" s="20"/>
      <c r="L35" s="20"/>
      <c r="M35" s="22"/>
      <c r="N35" s="23" t="s">
        <v>16</v>
      </c>
      <c r="O35" s="23" t="s">
        <v>16</v>
      </c>
      <c r="P35" s="19"/>
      <c r="Q35" s="20"/>
      <c r="R35" s="18"/>
      <c r="S35" s="19"/>
      <c r="T35" s="20"/>
      <c r="U35" s="20"/>
      <c r="V35" s="19"/>
      <c r="W35" s="20"/>
      <c r="X35" s="20"/>
      <c r="Y35" s="19"/>
      <c r="Z35" s="20"/>
      <c r="AA35" s="18"/>
      <c r="AB35" s="19"/>
      <c r="AC35" s="33">
        <f t="shared" si="18"/>
        <v>1</v>
      </c>
      <c r="AD35" s="34">
        <f t="shared" si="19"/>
        <v>1</v>
      </c>
      <c r="AE35" s="35">
        <f t="shared" si="20"/>
        <v>0</v>
      </c>
      <c r="AF35" s="33">
        <f t="shared" si="21"/>
        <v>1</v>
      </c>
      <c r="AG35" s="34">
        <f t="shared" si="22"/>
        <v>1</v>
      </c>
      <c r="AH35" s="35">
        <f t="shared" si="23"/>
        <v>0</v>
      </c>
      <c r="AI35" s="36">
        <f t="shared" si="24"/>
        <v>0</v>
      </c>
      <c r="AJ35" s="34">
        <f t="shared" si="25"/>
        <v>0</v>
      </c>
      <c r="AK35" s="35">
        <f t="shared" si="26"/>
        <v>0</v>
      </c>
    </row>
    <row r="36" spans="1:37" x14ac:dyDescent="0.25">
      <c r="A36" s="17" t="s">
        <v>78</v>
      </c>
      <c r="B36" s="17" t="s">
        <v>153</v>
      </c>
      <c r="C36" s="23" t="s">
        <v>16</v>
      </c>
      <c r="D36" s="23" t="s">
        <v>16</v>
      </c>
      <c r="E36" s="19"/>
      <c r="F36" s="21" t="s">
        <v>16</v>
      </c>
      <c r="G36" s="23" t="s">
        <v>16</v>
      </c>
      <c r="H36" s="19"/>
      <c r="I36" s="20"/>
      <c r="J36" s="19"/>
      <c r="K36" s="23" t="s">
        <v>16</v>
      </c>
      <c r="L36" s="23" t="s">
        <v>16</v>
      </c>
      <c r="M36" s="22"/>
      <c r="N36" s="20"/>
      <c r="O36" s="20"/>
      <c r="P36" s="19"/>
      <c r="Q36" s="20"/>
      <c r="R36" s="18"/>
      <c r="S36" s="19"/>
      <c r="T36" s="20"/>
      <c r="U36" s="20"/>
      <c r="V36" s="19"/>
      <c r="W36" s="20"/>
      <c r="X36" s="20"/>
      <c r="Y36" s="19"/>
      <c r="Z36" s="20"/>
      <c r="AA36" s="18"/>
      <c r="AB36" s="19"/>
      <c r="AC36" s="33">
        <f t="shared" si="18"/>
        <v>3</v>
      </c>
      <c r="AD36" s="34">
        <f t="shared" si="19"/>
        <v>3</v>
      </c>
      <c r="AE36" s="35">
        <f t="shared" si="20"/>
        <v>0</v>
      </c>
      <c r="AF36" s="33">
        <f t="shared" si="21"/>
        <v>3</v>
      </c>
      <c r="AG36" s="34">
        <f t="shared" si="22"/>
        <v>3</v>
      </c>
      <c r="AH36" s="35">
        <f t="shared" si="23"/>
        <v>0</v>
      </c>
      <c r="AI36" s="36">
        <f t="shared" si="24"/>
        <v>0</v>
      </c>
      <c r="AJ36" s="34">
        <f t="shared" si="25"/>
        <v>0</v>
      </c>
      <c r="AK36" s="35">
        <f t="shared" si="26"/>
        <v>0</v>
      </c>
    </row>
    <row r="37" spans="1:37" x14ac:dyDescent="0.25">
      <c r="A37" s="17" t="s">
        <v>80</v>
      </c>
      <c r="B37" s="17" t="s">
        <v>154</v>
      </c>
      <c r="C37" s="18"/>
      <c r="D37" s="18"/>
      <c r="E37" s="19"/>
      <c r="F37" s="20"/>
      <c r="G37" s="18"/>
      <c r="H37" s="19"/>
      <c r="I37" s="39" t="s">
        <v>75</v>
      </c>
      <c r="J37" s="40" t="s">
        <v>75</v>
      </c>
      <c r="K37" s="20"/>
      <c r="L37" s="20"/>
      <c r="M37" s="22"/>
      <c r="N37" s="20"/>
      <c r="O37" s="20"/>
      <c r="P37" s="19"/>
      <c r="Q37" s="20"/>
      <c r="R37" s="18"/>
      <c r="S37" s="19"/>
      <c r="T37" s="20"/>
      <c r="U37" s="20"/>
      <c r="V37" s="19"/>
      <c r="W37" s="20"/>
      <c r="X37" s="20"/>
      <c r="Y37" s="19"/>
      <c r="Z37" s="20"/>
      <c r="AA37" s="18"/>
      <c r="AB37" s="19"/>
      <c r="AC37" s="33">
        <f t="shared" si="18"/>
        <v>2</v>
      </c>
      <c r="AD37" s="34">
        <f t="shared" si="19"/>
        <v>2</v>
      </c>
      <c r="AE37" s="35">
        <f t="shared" si="20"/>
        <v>0</v>
      </c>
      <c r="AF37" s="33">
        <f t="shared" si="21"/>
        <v>1</v>
      </c>
      <c r="AG37" s="34">
        <f t="shared" si="22"/>
        <v>1</v>
      </c>
      <c r="AH37" s="35">
        <f t="shared" si="23"/>
        <v>0</v>
      </c>
      <c r="AI37" s="36">
        <f t="shared" si="24"/>
        <v>1</v>
      </c>
      <c r="AJ37" s="34">
        <f t="shared" si="25"/>
        <v>1</v>
      </c>
      <c r="AK37" s="35">
        <f t="shared" si="26"/>
        <v>0</v>
      </c>
    </row>
    <row r="38" spans="1:37" x14ac:dyDescent="0.25">
      <c r="A38" s="17" t="s">
        <v>82</v>
      </c>
      <c r="B38" s="17" t="s">
        <v>155</v>
      </c>
      <c r="C38" s="41" t="s">
        <v>75</v>
      </c>
      <c r="D38" s="41" t="s">
        <v>75</v>
      </c>
      <c r="E38" s="19"/>
      <c r="F38" s="20"/>
      <c r="G38" s="18"/>
      <c r="H38" s="19"/>
      <c r="I38" s="20"/>
      <c r="J38" s="19"/>
      <c r="K38" s="20"/>
      <c r="L38" s="20"/>
      <c r="M38" s="22"/>
      <c r="N38" s="20"/>
      <c r="O38" s="20"/>
      <c r="P38" s="19"/>
      <c r="Q38" s="20"/>
      <c r="R38" s="18"/>
      <c r="S38" s="19"/>
      <c r="T38" s="20"/>
      <c r="U38" s="20"/>
      <c r="V38" s="19"/>
      <c r="W38" s="20"/>
      <c r="X38" s="20"/>
      <c r="Y38" s="19"/>
      <c r="Z38" s="20"/>
      <c r="AA38" s="18"/>
      <c r="AB38" s="19"/>
      <c r="AC38" s="33">
        <f t="shared" si="18"/>
        <v>2</v>
      </c>
      <c r="AD38" s="34">
        <f t="shared" si="19"/>
        <v>2</v>
      </c>
      <c r="AE38" s="35">
        <f t="shared" si="20"/>
        <v>0</v>
      </c>
      <c r="AF38" s="33">
        <f t="shared" si="21"/>
        <v>1</v>
      </c>
      <c r="AG38" s="34">
        <f t="shared" si="22"/>
        <v>1</v>
      </c>
      <c r="AH38" s="35">
        <f t="shared" si="23"/>
        <v>0</v>
      </c>
      <c r="AI38" s="36">
        <f t="shared" si="24"/>
        <v>1</v>
      </c>
      <c r="AJ38" s="34">
        <f t="shared" si="25"/>
        <v>1</v>
      </c>
      <c r="AK38" s="35">
        <f t="shared" si="26"/>
        <v>0</v>
      </c>
    </row>
    <row r="39" spans="1:37" x14ac:dyDescent="0.25">
      <c r="A39" s="17" t="s">
        <v>84</v>
      </c>
      <c r="B39" s="17" t="s">
        <v>156</v>
      </c>
      <c r="C39" s="38"/>
      <c r="D39" s="38"/>
      <c r="E39" s="42"/>
      <c r="F39" s="21" t="s">
        <v>16</v>
      </c>
      <c r="G39" s="18"/>
      <c r="H39" s="19"/>
      <c r="I39" s="20"/>
      <c r="J39" s="19"/>
      <c r="K39" s="20"/>
      <c r="L39" s="20"/>
      <c r="M39" s="22"/>
      <c r="N39" s="20"/>
      <c r="O39" s="20"/>
      <c r="P39" s="19"/>
      <c r="Q39" s="20"/>
      <c r="R39" s="18"/>
      <c r="S39" s="19"/>
      <c r="T39" s="20"/>
      <c r="U39" s="20"/>
      <c r="V39" s="19"/>
      <c r="W39" s="20"/>
      <c r="X39" s="20"/>
      <c r="Y39" s="19"/>
      <c r="Z39" s="20"/>
      <c r="AA39" s="18"/>
      <c r="AB39" s="19"/>
      <c r="AC39" s="33"/>
      <c r="AD39" s="34"/>
      <c r="AE39" s="35"/>
      <c r="AF39" s="33"/>
      <c r="AG39" s="34"/>
      <c r="AH39" s="35"/>
      <c r="AI39" s="36"/>
      <c r="AJ39" s="34"/>
      <c r="AK39" s="35"/>
    </row>
    <row r="40" spans="1:37" x14ac:dyDescent="0.25">
      <c r="A40" s="17" t="s">
        <v>86</v>
      </c>
      <c r="B40" s="17" t="s">
        <v>157</v>
      </c>
      <c r="C40" s="18"/>
      <c r="D40" s="18"/>
      <c r="E40" s="19"/>
      <c r="F40" s="20"/>
      <c r="G40" s="18"/>
      <c r="H40" s="19"/>
      <c r="I40" s="20"/>
      <c r="J40" s="19"/>
      <c r="K40" s="23" t="s">
        <v>16</v>
      </c>
      <c r="L40" s="20"/>
      <c r="M40" s="22"/>
      <c r="N40" s="20"/>
      <c r="O40" s="20"/>
      <c r="P40" s="19"/>
      <c r="Q40" s="20"/>
      <c r="R40" s="18"/>
      <c r="S40" s="19"/>
      <c r="T40" s="20"/>
      <c r="U40" s="20"/>
      <c r="V40" s="19"/>
      <c r="W40" s="20"/>
      <c r="X40" s="20"/>
      <c r="Y40" s="19"/>
      <c r="Z40" s="20"/>
      <c r="AA40" s="18"/>
      <c r="AB40" s="19"/>
      <c r="AC40" s="33">
        <f t="shared" ref="AC40:AC46" si="27">COUNTIF($C40,"S")+2*COUNTIF($C40,"SN")+COUNTIF($C40,"N")+COUNTIF($F40,"S")+2*COUNTIF($F40,"SN")+COUNTIF($F40,"N")+COUNTIF($I40,"S")+2*COUNTIF($I40,"SN")+COUNTIF($I40,"N")+COUNTIF($K40,"S")+2*COUNTIF($K40,"SN")+COUNTIF($K40,"N")+COUNTIF($N40,"S")+2*COUNTIF($N40,"SN")+COUNTIF($N40,"N")+COUNTIF($Q40,"S")+2*COUNTIF($Q40,"SN")+COUNTIF($Q40,"N")+COUNTIF($T40,"S")+2*COUNTIF($T40,"SN")+COUNTIF($T40,"N")+COUNTIF($W40,"S")+2*COUNTIF($W40,"SN")+COUNTIF($W40,"N")+COUNTIF($Z40,"S")+2*COUNTIF($Z40,"SN")+COUNTIF($Z40,"N")</f>
        <v>1</v>
      </c>
      <c r="AD40" s="34">
        <f t="shared" ref="AD40:AD46" si="28">COUNTIF($D40,"S")+2*COUNTIF($D40,"SN")+COUNTIF($D40,"N")+COUNTIF($G40,"S")+2*COUNTIF($G40,"SN")+COUNTIF($G40,"N")+COUNTIF($J40,"S")+2*COUNTIF($J40,"SN")+COUNTIF($J40,"N")+COUNTIF($L40,"S")+2*COUNTIF($L40,"SN")+COUNTIF($L40,"N")+COUNTIF($O40,"S")+2*COUNTIF($O40,"SN")+COUNTIF($O40,"N")+COUNTIF($R40,"S")+2*COUNTIF($R40,"SN")+COUNTIF($R40,"N")+COUNTIF($U40,"S")+2*COUNTIF($U40,"SN")+COUNTIF($U40,"N")+COUNTIF($X40,"S")+2*COUNTIF($X40,"SN")+COUNTIF($X40,"N")+COUNTIF($AA40,"S")+2*COUNTIF($AA40,"SN")+COUNTIF($AA40,"N")</f>
        <v>0</v>
      </c>
      <c r="AE40" s="35">
        <f t="shared" ref="AE40:AE46" si="29">COUNTIF($E40,"S")+2*COUNTIF($E40,"SN")+COUNTIF($E40,"N")+COUNTIF($H40,"S")+2*COUNTIF($H40,"SN")+COUNTIF($H40,"N")+COUNTIF($M40,"S")+2*COUNTIF($M40,"SN")+COUNTIF($M40,"N")+COUNTIF($P40,"S")+2*COUNTIF($P40,"SN")+COUNTIF($P40,"N")+COUNTIF($S40,"S")+2*COUNTIF($S40,"SN")+COUNTIF($S40,"N")+COUNTIF($V40,"S")+2*COUNTIF($V40,"SN")+COUNTIF($V40,"N")+COUNTIF($Y40,"S")+2*COUNTIF($Y40,"SN")+COUNTIF($Y40,"N")+COUNTIF($AB40,"S")+2*COUNTIF($AB40,"SN")+COUNTIF($AB40,"N")</f>
        <v>0</v>
      </c>
      <c r="AF40" s="33">
        <f t="shared" ref="AF40:AF46" si="30">COUNTIF($C40,"S")+COUNTIF($C40,"SN")+COUNTIF($F40,"S")+COUNTIF($F40,"SN")+COUNTIF($I40,"S")+COUNTIF($I40,"SN")+COUNTIF($K40,"S")+COUNTIF($K40,"SN")+COUNTIF($N40,"S")+COUNTIF($N40,"SN")+COUNTIF($Q40,"S")+COUNTIF($Q40,"SN")+COUNTIF($T40,"S")+COUNTIF($T40,"SN")+COUNTIF($W40,"S")+COUNTIF($W40,"SN")+COUNTIF($Z40,"S")+COUNTIF($Z40,"SN")</f>
        <v>1</v>
      </c>
      <c r="AG40" s="34">
        <f t="shared" ref="AG40:AG46" si="31">COUNTIF($D40,"S")+COUNTIF($D40,"SN")+COUNTIF($G40,"S")+COUNTIF($G40,"SN")+COUNTIF($J40,"S")+COUNTIF($J40,"SN")+COUNTIF($L40,"S")+COUNTIF($L40,"SN")+COUNTIF($O40,"S")+COUNTIF($O40,"SN")+COUNTIF($R40,"S")+COUNTIF($R40,"SN")++COUNTIF($U40,"S")+COUNTIF($U40,"SN")+COUNTIF($X40,"S")+COUNTIF($X40,"SN")+COUNTIF($AA40,"S")+COUNTIF($AA40,"SN")</f>
        <v>0</v>
      </c>
      <c r="AH40" s="35">
        <f t="shared" ref="AH40:AH46" si="32">COUNTIF($E40,"S")+COUNTIF($E40,"SN")+COUNTIF($H40,"S")+COUNTIF($H40,"SN")+COUNTIF($M40,"S")+COUNTIF($M40,"SN")+COUNTIF($P40,"S")+COUNTIF($P40,"SN")+COUNTIF($S40,"S")+COUNTIF($S40,"SN")+COUNTIF($V40,"S")+COUNTIF($V40,"SN")+COUNTIF($Y40,"S")+COUNTIF($Y40,"SN")+COUNTIF($AB40,"S")+COUNTIF($AB40,"SN")</f>
        <v>0</v>
      </c>
      <c r="AI40" s="36">
        <f t="shared" ref="AI40:AI46" si="33">COUNTIF($C40,"SN")+COUNTIF($C40,"N")+COUNTIF($F40,"SN")+COUNTIF($F40,"N")+COUNTIF($I40,"SN")+COUNTIF($I40,"N")+COUNTIF($K40,"SN")+COUNTIF($K40,"N")+COUNTIF($N40,"SN")+COUNTIF($N40,"N")+COUNTIF($Q40,"SN")+COUNTIF($Q40,"N")+COUNTIF($T40,"SN")+COUNTIF($T40,"N")+COUNTIF($W40,"SN")+COUNTIF($W40,"N")+COUNTIF($Z40,"SN")+COUNTIF($Z40,"N")</f>
        <v>0</v>
      </c>
      <c r="AJ40" s="34">
        <f t="shared" ref="AJ40:AJ46" si="34">COUNTIF($D40,"SN")+COUNTIF($D40,"N")+COUNTIF($G40,"SN")+COUNTIF($G40,"N")+COUNTIF($J40,"SN")+COUNTIF($J40,"N")+COUNTIF($L40,"SN")+COUNTIF($L40,"N")+COUNTIF($O40,"SN")+COUNTIF($O40,"N")+COUNTIF($R40,"SN")+COUNTIF($R40,"N")+COUNTIF($U40,"SN")+COUNTIF($U40,"N")+COUNTIF($X40,"SN")+COUNTIF($X40,"N")+COUNTIF($AA40,"SN")+COUNTIF($AA40,"N")</f>
        <v>0</v>
      </c>
      <c r="AK40" s="35">
        <f t="shared" ref="AK40:AK46" si="35">COUNTIF($E40,"SN")+COUNTIF($E40,"N")+COUNTIF($H40,"SN")+COUNTIF($H40,"N")+COUNTIF($M40,"SN")+COUNTIF($M40,"N")+COUNTIF($P40,"SN")+COUNTIF($P40,"N")+COUNTIF($S40,"SN")+COUNTIF($S40,"N")+COUNTIF($V40,"SN")+COUNTIF($V40,"N")+COUNTIF($Y40,"SN")+COUNTIF($Y40,"N")+COUNTIF($AB40,"SN")+COUNTIF($AB40,"N")</f>
        <v>0</v>
      </c>
    </row>
    <row r="41" spans="1:37" x14ac:dyDescent="0.25">
      <c r="A41" s="17" t="s">
        <v>88</v>
      </c>
      <c r="B41" s="17" t="s">
        <v>158</v>
      </c>
      <c r="C41" s="18"/>
      <c r="D41" s="18"/>
      <c r="E41" s="19"/>
      <c r="F41" s="20"/>
      <c r="G41" s="18"/>
      <c r="H41" s="19"/>
      <c r="I41" s="20"/>
      <c r="J41" s="19"/>
      <c r="K41" s="32" t="s">
        <v>75</v>
      </c>
      <c r="L41" s="40" t="s">
        <v>75</v>
      </c>
      <c r="M41" s="22"/>
      <c r="N41" s="23" t="s">
        <v>16</v>
      </c>
      <c r="O41" s="23" t="s">
        <v>16</v>
      </c>
      <c r="P41" s="19"/>
      <c r="Q41" s="20"/>
      <c r="R41" s="18"/>
      <c r="S41" s="19"/>
      <c r="T41" s="21" t="s">
        <v>16</v>
      </c>
      <c r="U41" s="21" t="s">
        <v>16</v>
      </c>
      <c r="V41" s="19"/>
      <c r="W41" s="20"/>
      <c r="X41" s="20"/>
      <c r="Y41" s="19"/>
      <c r="Z41" s="32" t="s">
        <v>75</v>
      </c>
      <c r="AA41" s="18"/>
      <c r="AB41" s="19"/>
      <c r="AC41" s="33">
        <f t="shared" si="27"/>
        <v>6</v>
      </c>
      <c r="AD41" s="34">
        <f t="shared" si="28"/>
        <v>4</v>
      </c>
      <c r="AE41" s="35">
        <f t="shared" si="29"/>
        <v>0</v>
      </c>
      <c r="AF41" s="33">
        <f t="shared" si="30"/>
        <v>4</v>
      </c>
      <c r="AG41" s="34">
        <f t="shared" si="31"/>
        <v>3</v>
      </c>
      <c r="AH41" s="35">
        <f t="shared" si="32"/>
        <v>0</v>
      </c>
      <c r="AI41" s="36">
        <f t="shared" si="33"/>
        <v>2</v>
      </c>
      <c r="AJ41" s="34">
        <f t="shared" si="34"/>
        <v>1</v>
      </c>
      <c r="AK41" s="35">
        <f t="shared" si="35"/>
        <v>0</v>
      </c>
    </row>
    <row r="42" spans="1:37" x14ac:dyDescent="0.25">
      <c r="A42" s="17" t="s">
        <v>90</v>
      </c>
      <c r="B42" s="17" t="s">
        <v>159</v>
      </c>
      <c r="C42" s="18"/>
      <c r="D42" s="18"/>
      <c r="E42" s="19"/>
      <c r="F42" s="43" t="s">
        <v>16</v>
      </c>
      <c r="G42" s="18"/>
      <c r="H42" s="19"/>
      <c r="I42" s="20"/>
      <c r="J42" s="19"/>
      <c r="K42" s="20"/>
      <c r="L42" s="20"/>
      <c r="M42" s="22"/>
      <c r="N42" s="20"/>
      <c r="O42" s="20"/>
      <c r="P42" s="19"/>
      <c r="Q42" s="20"/>
      <c r="R42" s="18"/>
      <c r="S42" s="19"/>
      <c r="T42" s="20"/>
      <c r="U42" s="20"/>
      <c r="V42" s="19"/>
      <c r="W42" s="20"/>
      <c r="X42" s="20"/>
      <c r="Y42" s="19"/>
      <c r="Z42" s="20"/>
      <c r="AA42" s="18"/>
      <c r="AB42" s="19"/>
      <c r="AC42" s="33">
        <f t="shared" si="27"/>
        <v>1</v>
      </c>
      <c r="AD42" s="34">
        <f t="shared" si="28"/>
        <v>0</v>
      </c>
      <c r="AE42" s="35">
        <f t="shared" si="29"/>
        <v>0</v>
      </c>
      <c r="AF42" s="33">
        <f t="shared" si="30"/>
        <v>1</v>
      </c>
      <c r="AG42" s="34">
        <f t="shared" si="31"/>
        <v>0</v>
      </c>
      <c r="AH42" s="35">
        <f t="shared" si="32"/>
        <v>0</v>
      </c>
      <c r="AI42" s="36">
        <f t="shared" si="33"/>
        <v>0</v>
      </c>
      <c r="AJ42" s="34">
        <f t="shared" si="34"/>
        <v>0</v>
      </c>
      <c r="AK42" s="35">
        <f t="shared" si="35"/>
        <v>0</v>
      </c>
    </row>
    <row r="43" spans="1:37" x14ac:dyDescent="0.25">
      <c r="A43" s="17" t="s">
        <v>92</v>
      </c>
      <c r="B43" s="17" t="s">
        <v>160</v>
      </c>
      <c r="C43" s="18"/>
      <c r="D43" s="18"/>
      <c r="E43" s="19"/>
      <c r="F43" s="20"/>
      <c r="G43" s="18"/>
      <c r="H43" s="19"/>
      <c r="I43" s="20"/>
      <c r="J43" s="19"/>
      <c r="K43" s="20"/>
      <c r="L43" s="32" t="s">
        <v>75</v>
      </c>
      <c r="M43" s="22"/>
      <c r="N43" s="20"/>
      <c r="O43" s="20"/>
      <c r="P43" s="19"/>
      <c r="Q43" s="20"/>
      <c r="R43" s="18"/>
      <c r="S43" s="19"/>
      <c r="T43" s="20"/>
      <c r="U43" s="20"/>
      <c r="V43" s="19"/>
      <c r="W43" s="20"/>
      <c r="X43" s="20"/>
      <c r="Y43" s="19"/>
      <c r="Z43" s="20"/>
      <c r="AA43" s="18"/>
      <c r="AB43" s="19"/>
      <c r="AC43" s="33">
        <f t="shared" si="27"/>
        <v>0</v>
      </c>
      <c r="AD43" s="34">
        <f t="shared" si="28"/>
        <v>2</v>
      </c>
      <c r="AE43" s="35">
        <f t="shared" si="29"/>
        <v>0</v>
      </c>
      <c r="AF43" s="33">
        <f t="shared" si="30"/>
        <v>0</v>
      </c>
      <c r="AG43" s="34">
        <f t="shared" si="31"/>
        <v>1</v>
      </c>
      <c r="AH43" s="35">
        <f t="shared" si="32"/>
        <v>0</v>
      </c>
      <c r="AI43" s="36">
        <f t="shared" si="33"/>
        <v>0</v>
      </c>
      <c r="AJ43" s="34">
        <f t="shared" si="34"/>
        <v>1</v>
      </c>
      <c r="AK43" s="35">
        <f t="shared" si="35"/>
        <v>0</v>
      </c>
    </row>
    <row r="44" spans="1:37" x14ac:dyDescent="0.25">
      <c r="A44" s="17" t="s">
        <v>94</v>
      </c>
      <c r="B44" s="17" t="s">
        <v>161</v>
      </c>
      <c r="C44" s="18"/>
      <c r="D44" s="18"/>
      <c r="E44" s="19"/>
      <c r="F44" s="20"/>
      <c r="G44" s="18"/>
      <c r="H44" s="19"/>
      <c r="I44" s="20"/>
      <c r="J44" s="19"/>
      <c r="K44" s="20"/>
      <c r="L44" s="23" t="s">
        <v>16</v>
      </c>
      <c r="M44" s="22"/>
      <c r="N44" s="20"/>
      <c r="O44" s="20"/>
      <c r="P44" s="19"/>
      <c r="Q44" s="20"/>
      <c r="R44" s="18"/>
      <c r="S44" s="19"/>
      <c r="T44" s="20"/>
      <c r="U44" s="20"/>
      <c r="V44" s="19"/>
      <c r="W44" s="20"/>
      <c r="X44" s="20"/>
      <c r="Y44" s="19"/>
      <c r="Z44" s="20"/>
      <c r="AA44" s="18"/>
      <c r="AB44" s="19"/>
      <c r="AC44" s="33">
        <f t="shared" si="27"/>
        <v>0</v>
      </c>
      <c r="AD44" s="34">
        <f t="shared" si="28"/>
        <v>1</v>
      </c>
      <c r="AE44" s="35">
        <f t="shared" si="29"/>
        <v>0</v>
      </c>
      <c r="AF44" s="33">
        <f t="shared" si="30"/>
        <v>0</v>
      </c>
      <c r="AG44" s="34">
        <f t="shared" si="31"/>
        <v>1</v>
      </c>
      <c r="AH44" s="35">
        <f t="shared" si="32"/>
        <v>0</v>
      </c>
      <c r="AI44" s="36">
        <f t="shared" si="33"/>
        <v>0</v>
      </c>
      <c r="AJ44" s="34">
        <f t="shared" si="34"/>
        <v>0</v>
      </c>
      <c r="AK44" s="35">
        <f t="shared" si="35"/>
        <v>0</v>
      </c>
    </row>
    <row r="45" spans="1:37" x14ac:dyDescent="0.25">
      <c r="A45" s="17" t="s">
        <v>96</v>
      </c>
      <c r="B45" s="17" t="s">
        <v>162</v>
      </c>
      <c r="C45" s="23" t="s">
        <v>16</v>
      </c>
      <c r="D45" s="23" t="s">
        <v>16</v>
      </c>
      <c r="E45" s="19"/>
      <c r="F45" s="21" t="s">
        <v>16</v>
      </c>
      <c r="G45" s="23" t="s">
        <v>16</v>
      </c>
      <c r="H45" s="19"/>
      <c r="I45" s="20"/>
      <c r="J45" s="19"/>
      <c r="K45" s="20"/>
      <c r="L45" s="20"/>
      <c r="M45" s="22"/>
      <c r="N45" s="20"/>
      <c r="O45" s="20"/>
      <c r="P45" s="19"/>
      <c r="Q45" s="20"/>
      <c r="R45" s="18"/>
      <c r="S45" s="19"/>
      <c r="T45" s="20"/>
      <c r="U45" s="20"/>
      <c r="V45" s="19"/>
      <c r="W45" s="20"/>
      <c r="X45" s="20"/>
      <c r="Y45" s="19"/>
      <c r="Z45" s="20"/>
      <c r="AA45" s="18"/>
      <c r="AB45" s="19"/>
      <c r="AC45" s="33">
        <f t="shared" si="27"/>
        <v>2</v>
      </c>
      <c r="AD45" s="34">
        <f t="shared" si="28"/>
        <v>2</v>
      </c>
      <c r="AE45" s="35">
        <f t="shared" si="29"/>
        <v>0</v>
      </c>
      <c r="AF45" s="33">
        <f t="shared" si="30"/>
        <v>2</v>
      </c>
      <c r="AG45" s="34">
        <f t="shared" si="31"/>
        <v>2</v>
      </c>
      <c r="AH45" s="35">
        <f t="shared" si="32"/>
        <v>0</v>
      </c>
      <c r="AI45" s="36">
        <f t="shared" si="33"/>
        <v>0</v>
      </c>
      <c r="AJ45" s="34">
        <f t="shared" si="34"/>
        <v>0</v>
      </c>
      <c r="AK45" s="35">
        <f t="shared" si="35"/>
        <v>0</v>
      </c>
    </row>
    <row r="46" spans="1:37" x14ac:dyDescent="0.25">
      <c r="A46" s="17" t="s">
        <v>98</v>
      </c>
      <c r="B46" s="17" t="s">
        <v>163</v>
      </c>
      <c r="C46" s="23" t="s">
        <v>16</v>
      </c>
      <c r="D46" s="23" t="s">
        <v>16</v>
      </c>
      <c r="E46" s="19"/>
      <c r="F46" s="20"/>
      <c r="G46" s="18"/>
      <c r="H46" s="19"/>
      <c r="I46" s="20"/>
      <c r="J46" s="19"/>
      <c r="K46" s="20"/>
      <c r="L46" s="20"/>
      <c r="M46" s="22"/>
      <c r="N46" s="20"/>
      <c r="O46" s="20"/>
      <c r="P46" s="19"/>
      <c r="Q46" s="20"/>
      <c r="R46" s="18"/>
      <c r="S46" s="19"/>
      <c r="T46" s="20"/>
      <c r="U46" s="20"/>
      <c r="V46" s="19"/>
      <c r="W46" s="20"/>
      <c r="X46" s="20"/>
      <c r="Y46" s="19"/>
      <c r="Z46" s="20"/>
      <c r="AA46" s="18"/>
      <c r="AB46" s="19"/>
      <c r="AC46" s="33">
        <f t="shared" si="27"/>
        <v>1</v>
      </c>
      <c r="AD46" s="34">
        <f t="shared" si="28"/>
        <v>1</v>
      </c>
      <c r="AE46" s="35">
        <f t="shared" si="29"/>
        <v>0</v>
      </c>
      <c r="AF46" s="33">
        <f t="shared" si="30"/>
        <v>1</v>
      </c>
      <c r="AG46" s="34">
        <f t="shared" si="31"/>
        <v>1</v>
      </c>
      <c r="AH46" s="35">
        <f t="shared" si="32"/>
        <v>0</v>
      </c>
      <c r="AI46" s="36">
        <f t="shared" si="33"/>
        <v>0</v>
      </c>
      <c r="AJ46" s="34">
        <f t="shared" si="34"/>
        <v>0</v>
      </c>
      <c r="AK46" s="35">
        <f t="shared" si="35"/>
        <v>0</v>
      </c>
    </row>
    <row r="47" spans="1:37" x14ac:dyDescent="0.25">
      <c r="A47" s="17" t="s">
        <v>100</v>
      </c>
      <c r="B47" s="17" t="s">
        <v>164</v>
      </c>
      <c r="C47" s="38"/>
      <c r="D47" s="38"/>
      <c r="E47" s="19"/>
      <c r="F47" s="20"/>
      <c r="G47" s="18"/>
      <c r="H47" s="19"/>
      <c r="I47" s="20"/>
      <c r="J47" s="19"/>
      <c r="K47" s="20"/>
      <c r="L47" s="20"/>
      <c r="M47" s="22"/>
      <c r="N47" s="20"/>
      <c r="O47" s="20"/>
      <c r="P47" s="19"/>
      <c r="Q47" s="21" t="s">
        <v>75</v>
      </c>
      <c r="R47" s="18"/>
      <c r="S47" s="19"/>
      <c r="T47" s="20"/>
      <c r="U47" s="20"/>
      <c r="V47" s="19"/>
      <c r="W47" s="20"/>
      <c r="X47" s="20"/>
      <c r="Y47" s="19"/>
      <c r="Z47" s="20"/>
      <c r="AA47" s="18"/>
      <c r="AB47" s="19"/>
      <c r="AC47" s="33"/>
      <c r="AD47" s="34"/>
      <c r="AE47" s="35"/>
      <c r="AF47" s="33"/>
      <c r="AG47" s="34"/>
      <c r="AH47" s="35"/>
      <c r="AI47" s="36"/>
      <c r="AJ47" s="34"/>
      <c r="AK47" s="35"/>
    </row>
    <row r="48" spans="1:37" x14ac:dyDescent="0.25">
      <c r="A48" s="17" t="s">
        <v>102</v>
      </c>
      <c r="B48" s="17" t="s">
        <v>165</v>
      </c>
      <c r="C48" s="18"/>
      <c r="D48" s="18"/>
      <c r="E48" s="19"/>
      <c r="F48" s="21" t="s">
        <v>16</v>
      </c>
      <c r="G48" s="18"/>
      <c r="H48" s="19"/>
      <c r="I48" s="20"/>
      <c r="J48" s="19"/>
      <c r="K48" s="20"/>
      <c r="L48" s="20"/>
      <c r="M48" s="22"/>
      <c r="N48" s="20"/>
      <c r="O48" s="20"/>
      <c r="P48" s="19"/>
      <c r="Q48" s="20"/>
      <c r="R48" s="18"/>
      <c r="S48" s="19"/>
      <c r="T48" s="20"/>
      <c r="U48" s="20"/>
      <c r="V48" s="19"/>
      <c r="W48" s="20"/>
      <c r="X48" s="20"/>
      <c r="Y48" s="19"/>
      <c r="Z48" s="20"/>
      <c r="AA48" s="18"/>
      <c r="AB48" s="19"/>
      <c r="AC48" s="33">
        <f t="shared" ref="AC48:AC54" si="36">COUNTIF($C48,"S")+2*COUNTIF($C48,"SN")+COUNTIF($C48,"N")+COUNTIF($F48,"S")+2*COUNTIF($F48,"SN")+COUNTIF($F48,"N")+COUNTIF($I48,"S")+2*COUNTIF($I48,"SN")+COUNTIF($I48,"N")+COUNTIF($K48,"S")+2*COUNTIF($K48,"SN")+COUNTIF($K48,"N")+COUNTIF($N48,"S")+2*COUNTIF($N48,"SN")+COUNTIF($N48,"N")+COUNTIF($Q48,"S")+2*COUNTIF($Q48,"SN")+COUNTIF($Q48,"N")+COUNTIF($T48,"S")+2*COUNTIF($T48,"SN")+COUNTIF($T48,"N")+COUNTIF($W48,"S")+2*COUNTIF($W48,"SN")+COUNTIF($W48,"N")+COUNTIF($Z48,"S")+2*COUNTIF($Z48,"SN")+COUNTIF($Z48,"N")</f>
        <v>1</v>
      </c>
      <c r="AD48" s="34">
        <f t="shared" ref="AD48:AD54" si="37">COUNTIF($D48,"S")+2*COUNTIF($D48,"SN")+COUNTIF($D48,"N")+COUNTIF($G48,"S")+2*COUNTIF($G48,"SN")+COUNTIF($G48,"N")+COUNTIF($J48,"S")+2*COUNTIF($J48,"SN")+COUNTIF($J48,"N")+COUNTIF($L48,"S")+2*COUNTIF($L48,"SN")+COUNTIF($L48,"N")+COUNTIF($O48,"S")+2*COUNTIF($O48,"SN")+COUNTIF($O48,"N")+COUNTIF($R48,"S")+2*COUNTIF($R48,"SN")+COUNTIF($R48,"N")+COUNTIF($U48,"S")+2*COUNTIF($U48,"SN")+COUNTIF($U48,"N")+COUNTIF($X48,"S")+2*COUNTIF($X48,"SN")+COUNTIF($X48,"N")+COUNTIF($AA48,"S")+2*COUNTIF($AA48,"SN")+COUNTIF($AA48,"N")</f>
        <v>0</v>
      </c>
      <c r="AE48" s="35">
        <f t="shared" ref="AE48:AE54" si="38">COUNTIF($E48,"S")+2*COUNTIF($E48,"SN")+COUNTIF($E48,"N")+COUNTIF($H48,"S")+2*COUNTIF($H48,"SN")+COUNTIF($H48,"N")+COUNTIF($M48,"S")+2*COUNTIF($M48,"SN")+COUNTIF($M48,"N")+COUNTIF($P48,"S")+2*COUNTIF($P48,"SN")+COUNTIF($P48,"N")+COUNTIF($S48,"S")+2*COUNTIF($S48,"SN")+COUNTIF($S48,"N")+COUNTIF($V48,"S")+2*COUNTIF($V48,"SN")+COUNTIF($V48,"N")+COUNTIF($Y48,"S")+2*COUNTIF($Y48,"SN")+COUNTIF($Y48,"N")+COUNTIF($AB48,"S")+2*COUNTIF($AB48,"SN")+COUNTIF($AB48,"N")</f>
        <v>0</v>
      </c>
      <c r="AF48" s="33">
        <f t="shared" ref="AF48:AF54" si="39">COUNTIF($C48,"S")+COUNTIF($C48,"SN")+COUNTIF($F48,"S")+COUNTIF($F48,"SN")+COUNTIF($I48,"S")+COUNTIF($I48,"SN")+COUNTIF($K48,"S")+COUNTIF($K48,"SN")+COUNTIF($N48,"S")+COUNTIF($N48,"SN")+COUNTIF($Q48,"S")+COUNTIF($Q48,"SN")+COUNTIF($T48,"S")+COUNTIF($T48,"SN")+COUNTIF($W48,"S")+COUNTIF($W48,"SN")+COUNTIF($Z48,"S")+COUNTIF($Z48,"SN")</f>
        <v>1</v>
      </c>
      <c r="AG48" s="34">
        <f t="shared" ref="AG48:AG54" si="40">COUNTIF($D48,"S")+COUNTIF($D48,"SN")+COUNTIF($G48,"S")+COUNTIF($G48,"SN")+COUNTIF($J48,"S")+COUNTIF($J48,"SN")+COUNTIF($L48,"S")+COUNTIF($L48,"SN")+COUNTIF($O48,"S")+COUNTIF($O48,"SN")+COUNTIF($R48,"S")+COUNTIF($R48,"SN")++COUNTIF($U48,"S")+COUNTIF($U48,"SN")+COUNTIF($X48,"S")+COUNTIF($X48,"SN")+COUNTIF($AA48,"S")+COUNTIF($AA48,"SN")</f>
        <v>0</v>
      </c>
      <c r="AH48" s="35">
        <f t="shared" ref="AH48:AH54" si="41">COUNTIF($E48,"S")+COUNTIF($E48,"SN")+COUNTIF($H48,"S")+COUNTIF($H48,"SN")+COUNTIF($M48,"S")+COUNTIF($M48,"SN")+COUNTIF($P48,"S")+COUNTIF($P48,"SN")+COUNTIF($S48,"S")+COUNTIF($S48,"SN")+COUNTIF($V48,"S")+COUNTIF($V48,"SN")+COUNTIF($Y48,"S")+COUNTIF($Y48,"SN")+COUNTIF($AB48,"S")+COUNTIF($AB48,"SN")</f>
        <v>0</v>
      </c>
      <c r="AI48" s="36">
        <f t="shared" ref="AI48:AI54" si="42">COUNTIF($C48,"SN")+COUNTIF($C48,"N")+COUNTIF($F48,"SN")+COUNTIF($F48,"N")+COUNTIF($I48,"SN")+COUNTIF($I48,"N")+COUNTIF($K48,"SN")+COUNTIF($K48,"N")+COUNTIF($N48,"SN")+COUNTIF($N48,"N")+COUNTIF($Q48,"SN")+COUNTIF($Q48,"N")+COUNTIF($T48,"SN")+COUNTIF($T48,"N")+COUNTIF($W48,"SN")+COUNTIF($W48,"N")+COUNTIF($Z48,"SN")+COUNTIF($Z48,"N")</f>
        <v>0</v>
      </c>
      <c r="AJ48" s="34">
        <f t="shared" ref="AJ48:AJ54" si="43">COUNTIF($D48,"SN")+COUNTIF($D48,"N")+COUNTIF($G48,"SN")+COUNTIF($G48,"N")+COUNTIF($J48,"SN")+COUNTIF($J48,"N")+COUNTIF($L48,"SN")+COUNTIF($L48,"N")+COUNTIF($O48,"SN")+COUNTIF($O48,"N")+COUNTIF($R48,"SN")+COUNTIF($R48,"N")+COUNTIF($U48,"SN")+COUNTIF($U48,"N")+COUNTIF($X48,"SN")+COUNTIF($X48,"N")+COUNTIF($AA48,"SN")+COUNTIF($AA48,"N")</f>
        <v>0</v>
      </c>
      <c r="AK48" s="35">
        <f t="shared" ref="AK48:AK54" si="44">COUNTIF($E48,"SN")+COUNTIF($E48,"N")+COUNTIF($H48,"SN")+COUNTIF($H48,"N")+COUNTIF($M48,"SN")+COUNTIF($M48,"N")+COUNTIF($P48,"SN")+COUNTIF($P48,"N")+COUNTIF($S48,"SN")+COUNTIF($S48,"N")+COUNTIF($V48,"SN")+COUNTIF($V48,"N")+COUNTIF($Y48,"SN")+COUNTIF($Y48,"N")+COUNTIF($AB48,"SN")+COUNTIF($AB48,"N")</f>
        <v>0</v>
      </c>
    </row>
    <row r="49" spans="1:37" ht="22.5" x14ac:dyDescent="0.25">
      <c r="A49" s="17" t="s">
        <v>104</v>
      </c>
      <c r="B49" s="17" t="s">
        <v>166</v>
      </c>
      <c r="C49" s="44" t="s">
        <v>16</v>
      </c>
      <c r="D49" s="23" t="s">
        <v>16</v>
      </c>
      <c r="E49" s="19"/>
      <c r="F49" s="20"/>
      <c r="G49" s="18"/>
      <c r="H49" s="19"/>
      <c r="I49" s="20"/>
      <c r="J49" s="19"/>
      <c r="K49" s="20"/>
      <c r="L49" s="20"/>
      <c r="M49" s="22"/>
      <c r="N49" s="20"/>
      <c r="O49" s="20"/>
      <c r="P49" s="19"/>
      <c r="Q49" s="20"/>
      <c r="R49" s="18"/>
      <c r="S49" s="19"/>
      <c r="T49" s="20"/>
      <c r="U49" s="20"/>
      <c r="V49" s="19"/>
      <c r="W49" s="20"/>
      <c r="X49" s="20"/>
      <c r="Y49" s="19"/>
      <c r="Z49" s="20"/>
      <c r="AA49" s="18"/>
      <c r="AB49" s="19"/>
      <c r="AC49" s="33">
        <f t="shared" si="36"/>
        <v>1</v>
      </c>
      <c r="AD49" s="34">
        <f t="shared" si="37"/>
        <v>1</v>
      </c>
      <c r="AE49" s="35">
        <f t="shared" si="38"/>
        <v>0</v>
      </c>
      <c r="AF49" s="33">
        <f t="shared" si="39"/>
        <v>1</v>
      </c>
      <c r="AG49" s="34">
        <f t="shared" si="40"/>
        <v>1</v>
      </c>
      <c r="AH49" s="35">
        <f t="shared" si="41"/>
        <v>0</v>
      </c>
      <c r="AI49" s="36">
        <f t="shared" si="42"/>
        <v>0</v>
      </c>
      <c r="AJ49" s="34">
        <f t="shared" si="43"/>
        <v>0</v>
      </c>
      <c r="AK49" s="35">
        <f t="shared" si="44"/>
        <v>0</v>
      </c>
    </row>
    <row r="50" spans="1:37" ht="22.5" x14ac:dyDescent="0.25">
      <c r="A50" s="17" t="s">
        <v>106</v>
      </c>
      <c r="B50" s="17" t="s">
        <v>167</v>
      </c>
      <c r="C50" s="23" t="s">
        <v>16</v>
      </c>
      <c r="D50" s="23" t="s">
        <v>16</v>
      </c>
      <c r="E50" s="19"/>
      <c r="F50" s="20"/>
      <c r="G50" s="18"/>
      <c r="H50" s="19"/>
      <c r="I50" s="20"/>
      <c r="J50" s="19"/>
      <c r="K50" s="20"/>
      <c r="L50" s="20"/>
      <c r="M50" s="22"/>
      <c r="N50" s="20"/>
      <c r="O50" s="20"/>
      <c r="P50" s="19"/>
      <c r="Q50" s="20"/>
      <c r="R50" s="18"/>
      <c r="S50" s="19"/>
      <c r="T50" s="20"/>
      <c r="U50" s="20"/>
      <c r="V50" s="19"/>
      <c r="W50" s="20"/>
      <c r="X50" s="20"/>
      <c r="Y50" s="19"/>
      <c r="Z50" s="20"/>
      <c r="AA50" s="18"/>
      <c r="AB50" s="19"/>
      <c r="AC50" s="33">
        <f t="shared" si="36"/>
        <v>1</v>
      </c>
      <c r="AD50" s="34">
        <f t="shared" si="37"/>
        <v>1</v>
      </c>
      <c r="AE50" s="35">
        <f t="shared" si="38"/>
        <v>0</v>
      </c>
      <c r="AF50" s="33">
        <f t="shared" si="39"/>
        <v>1</v>
      </c>
      <c r="AG50" s="34">
        <f t="shared" si="40"/>
        <v>1</v>
      </c>
      <c r="AH50" s="35">
        <f t="shared" si="41"/>
        <v>0</v>
      </c>
      <c r="AI50" s="36">
        <f t="shared" si="42"/>
        <v>0</v>
      </c>
      <c r="AJ50" s="34">
        <f t="shared" si="43"/>
        <v>0</v>
      </c>
      <c r="AK50" s="35">
        <f t="shared" si="44"/>
        <v>0</v>
      </c>
    </row>
    <row r="51" spans="1:37" x14ac:dyDescent="0.25">
      <c r="A51" s="17" t="s">
        <v>108</v>
      </c>
      <c r="B51" s="17" t="s">
        <v>168</v>
      </c>
      <c r="C51" s="18"/>
      <c r="D51" s="18"/>
      <c r="E51" s="19"/>
      <c r="F51" s="20"/>
      <c r="G51" s="18"/>
      <c r="H51" s="19"/>
      <c r="I51" s="39" t="s">
        <v>75</v>
      </c>
      <c r="J51" s="40" t="s">
        <v>75</v>
      </c>
      <c r="K51" s="20"/>
      <c r="L51" s="20"/>
      <c r="M51" s="22"/>
      <c r="N51" s="20"/>
      <c r="O51" s="20"/>
      <c r="P51" s="19"/>
      <c r="Q51" s="20"/>
      <c r="R51" s="18"/>
      <c r="S51" s="19"/>
      <c r="T51" s="20"/>
      <c r="U51" s="20"/>
      <c r="V51" s="19"/>
      <c r="W51" s="20"/>
      <c r="X51" s="20"/>
      <c r="Y51" s="19"/>
      <c r="Z51" s="20"/>
      <c r="AA51" s="18"/>
      <c r="AB51" s="19"/>
      <c r="AC51" s="33">
        <f t="shared" si="36"/>
        <v>2</v>
      </c>
      <c r="AD51" s="34">
        <f t="shared" si="37"/>
        <v>2</v>
      </c>
      <c r="AE51" s="35">
        <f t="shared" si="38"/>
        <v>0</v>
      </c>
      <c r="AF51" s="33">
        <f t="shared" si="39"/>
        <v>1</v>
      </c>
      <c r="AG51" s="34">
        <f t="shared" si="40"/>
        <v>1</v>
      </c>
      <c r="AH51" s="35">
        <f t="shared" si="41"/>
        <v>0</v>
      </c>
      <c r="AI51" s="36">
        <f t="shared" si="42"/>
        <v>1</v>
      </c>
      <c r="AJ51" s="34">
        <f t="shared" si="43"/>
        <v>1</v>
      </c>
      <c r="AK51" s="35">
        <f t="shared" si="44"/>
        <v>0</v>
      </c>
    </row>
    <row r="52" spans="1:37" x14ac:dyDescent="0.25">
      <c r="A52" s="17" t="s">
        <v>110</v>
      </c>
      <c r="B52" s="17" t="s">
        <v>169</v>
      </c>
      <c r="C52" s="32" t="s">
        <v>16</v>
      </c>
      <c r="D52" s="28" t="s">
        <v>170</v>
      </c>
      <c r="E52" s="19"/>
      <c r="F52" s="20"/>
      <c r="G52" s="18"/>
      <c r="H52" s="19"/>
      <c r="I52" s="20"/>
      <c r="J52" s="19"/>
      <c r="K52" s="20"/>
      <c r="L52" s="20"/>
      <c r="M52" s="22"/>
      <c r="N52" s="20"/>
      <c r="O52" s="20"/>
      <c r="P52" s="19"/>
      <c r="Q52" s="20"/>
      <c r="R52" s="18"/>
      <c r="S52" s="19"/>
      <c r="T52" s="20"/>
      <c r="U52" s="20"/>
      <c r="V52" s="19"/>
      <c r="W52" s="20"/>
      <c r="X52" s="20"/>
      <c r="Y52" s="19"/>
      <c r="Z52" s="20"/>
      <c r="AA52" s="18"/>
      <c r="AB52" s="19"/>
      <c r="AC52" s="33">
        <f t="shared" si="36"/>
        <v>1</v>
      </c>
      <c r="AD52" s="34">
        <f t="shared" si="37"/>
        <v>1</v>
      </c>
      <c r="AE52" s="35">
        <f t="shared" si="38"/>
        <v>0</v>
      </c>
      <c r="AF52" s="33">
        <f t="shared" si="39"/>
        <v>1</v>
      </c>
      <c r="AG52" s="34">
        <f t="shared" si="40"/>
        <v>0</v>
      </c>
      <c r="AH52" s="35">
        <f t="shared" si="41"/>
        <v>0</v>
      </c>
      <c r="AI52" s="36">
        <f t="shared" si="42"/>
        <v>0</v>
      </c>
      <c r="AJ52" s="34">
        <f t="shared" si="43"/>
        <v>1</v>
      </c>
      <c r="AK52" s="35">
        <f t="shared" si="44"/>
        <v>0</v>
      </c>
    </row>
    <row r="53" spans="1:37" x14ac:dyDescent="0.25">
      <c r="A53" s="17" t="s">
        <v>112</v>
      </c>
      <c r="B53" s="17" t="s">
        <v>171</v>
      </c>
      <c r="C53" s="18"/>
      <c r="D53" s="18"/>
      <c r="E53" s="19"/>
      <c r="F53" s="20"/>
      <c r="G53" s="18"/>
      <c r="H53" s="19"/>
      <c r="I53" s="20"/>
      <c r="J53" s="19"/>
      <c r="K53" s="32" t="s">
        <v>75</v>
      </c>
      <c r="L53" s="20"/>
      <c r="M53" s="22"/>
      <c r="N53" s="20"/>
      <c r="O53" s="20"/>
      <c r="P53" s="19"/>
      <c r="Q53" s="20"/>
      <c r="R53" s="18"/>
      <c r="S53" s="19"/>
      <c r="T53" s="20"/>
      <c r="U53" s="20"/>
      <c r="V53" s="19"/>
      <c r="W53" s="20"/>
      <c r="X53" s="20"/>
      <c r="Y53" s="19"/>
      <c r="Z53" s="20"/>
      <c r="AA53" s="18"/>
      <c r="AB53" s="19"/>
      <c r="AC53" s="33">
        <f t="shared" si="36"/>
        <v>2</v>
      </c>
      <c r="AD53" s="34">
        <f t="shared" si="37"/>
        <v>0</v>
      </c>
      <c r="AE53" s="35">
        <f t="shared" si="38"/>
        <v>0</v>
      </c>
      <c r="AF53" s="33">
        <f t="shared" si="39"/>
        <v>1</v>
      </c>
      <c r="AG53" s="34">
        <f t="shared" si="40"/>
        <v>0</v>
      </c>
      <c r="AH53" s="35">
        <f t="shared" si="41"/>
        <v>0</v>
      </c>
      <c r="AI53" s="36">
        <f t="shared" si="42"/>
        <v>1</v>
      </c>
      <c r="AJ53" s="34">
        <f t="shared" si="43"/>
        <v>0</v>
      </c>
      <c r="AK53" s="35">
        <f t="shared" si="44"/>
        <v>0</v>
      </c>
    </row>
    <row r="54" spans="1:37" x14ac:dyDescent="0.25">
      <c r="A54" s="17" t="s">
        <v>114</v>
      </c>
      <c r="B54" s="17" t="s">
        <v>172</v>
      </c>
      <c r="C54" s="18"/>
      <c r="D54" s="18"/>
      <c r="E54" s="19"/>
      <c r="F54" s="20"/>
      <c r="G54" s="18"/>
      <c r="H54" s="19"/>
      <c r="I54" s="20"/>
      <c r="J54" s="19"/>
      <c r="K54" s="23" t="s">
        <v>16</v>
      </c>
      <c r="L54" s="20"/>
      <c r="M54" s="22"/>
      <c r="N54" s="20"/>
      <c r="O54" s="20"/>
      <c r="P54" s="19"/>
      <c r="Q54" s="20"/>
      <c r="R54" s="18"/>
      <c r="S54" s="19"/>
      <c r="T54" s="20"/>
      <c r="U54" s="20"/>
      <c r="V54" s="19"/>
      <c r="W54" s="20"/>
      <c r="X54" s="20"/>
      <c r="Y54" s="19"/>
      <c r="Z54" s="20"/>
      <c r="AA54" s="18"/>
      <c r="AB54" s="19"/>
      <c r="AC54" s="33">
        <f t="shared" si="36"/>
        <v>1</v>
      </c>
      <c r="AD54" s="34">
        <f t="shared" si="37"/>
        <v>0</v>
      </c>
      <c r="AE54" s="35">
        <f t="shared" si="38"/>
        <v>0</v>
      </c>
      <c r="AF54" s="33">
        <f t="shared" si="39"/>
        <v>1</v>
      </c>
      <c r="AG54" s="34">
        <f t="shared" si="40"/>
        <v>0</v>
      </c>
      <c r="AH54" s="35">
        <f t="shared" si="41"/>
        <v>0</v>
      </c>
      <c r="AI54" s="36">
        <f t="shared" si="42"/>
        <v>0</v>
      </c>
      <c r="AJ54" s="34">
        <f t="shared" si="43"/>
        <v>0</v>
      </c>
      <c r="AK54" s="35">
        <f t="shared" si="44"/>
        <v>0</v>
      </c>
    </row>
    <row r="55" spans="1:37" x14ac:dyDescent="0.25">
      <c r="A55" s="17" t="s">
        <v>116</v>
      </c>
      <c r="B55" s="17" t="s">
        <v>173</v>
      </c>
      <c r="C55" s="18"/>
      <c r="D55" s="18"/>
      <c r="E55" s="19"/>
      <c r="F55" s="20"/>
      <c r="G55" s="23" t="s">
        <v>16</v>
      </c>
      <c r="H55" s="19"/>
      <c r="I55" s="20"/>
      <c r="J55" s="19"/>
      <c r="K55" s="38"/>
      <c r="L55" s="20"/>
      <c r="M55" s="22"/>
      <c r="N55" s="20"/>
      <c r="O55" s="20"/>
      <c r="P55" s="19"/>
      <c r="Q55" s="20"/>
      <c r="R55" s="18"/>
      <c r="S55" s="19"/>
      <c r="T55" s="20"/>
      <c r="U55" s="20"/>
      <c r="V55" s="19"/>
      <c r="W55" s="20"/>
      <c r="X55" s="20"/>
      <c r="Y55" s="19"/>
      <c r="Z55" s="20"/>
      <c r="AA55" s="18"/>
      <c r="AB55" s="19"/>
      <c r="AC55" s="33"/>
      <c r="AD55" s="34"/>
      <c r="AE55" s="35"/>
      <c r="AF55" s="33"/>
      <c r="AG55" s="34"/>
      <c r="AH55" s="35"/>
      <c r="AI55" s="36"/>
      <c r="AJ55" s="34"/>
      <c r="AK55" s="35"/>
    </row>
    <row r="56" spans="1:37" x14ac:dyDescent="0.25">
      <c r="A56" s="17" t="s">
        <v>174</v>
      </c>
      <c r="B56" s="17" t="s">
        <v>175</v>
      </c>
      <c r="C56" s="23" t="s">
        <v>16</v>
      </c>
      <c r="D56" s="38"/>
      <c r="E56" s="19"/>
      <c r="F56" s="21" t="s">
        <v>16</v>
      </c>
      <c r="G56" s="23" t="s">
        <v>16</v>
      </c>
      <c r="H56" s="19"/>
      <c r="I56" s="20"/>
      <c r="J56" s="19"/>
      <c r="K56" s="23" t="s">
        <v>16</v>
      </c>
      <c r="L56" s="20"/>
      <c r="M56" s="22"/>
      <c r="N56" s="20"/>
      <c r="O56" s="20"/>
      <c r="P56" s="19"/>
      <c r="Q56" s="32" t="s">
        <v>75</v>
      </c>
      <c r="R56" s="38"/>
      <c r="S56" s="19"/>
      <c r="T56" s="32" t="s">
        <v>75</v>
      </c>
      <c r="U56" s="21" t="s">
        <v>16</v>
      </c>
      <c r="V56" s="19"/>
      <c r="W56" s="20"/>
      <c r="X56" s="20"/>
      <c r="Y56" s="19"/>
      <c r="Z56" s="20"/>
      <c r="AA56" s="18"/>
      <c r="AB56" s="19"/>
      <c r="AC56" s="33">
        <f>COUNTIF($C56,"S")+2*COUNTIF($C56,"SN")+COUNTIF($C56,"N")+COUNTIF($F56,"S")+2*COUNTIF($F56,"SN")+COUNTIF($F56,"N")+COUNTIF($I56,"S")+2*COUNTIF($I56,"SN")+COUNTIF($I56,"N")+COUNTIF($K56,"S")+2*COUNTIF($K56,"SN")+COUNTIF($K56,"N")+COUNTIF($N56,"S")+2*COUNTIF($N56,"SN")+COUNTIF($N56,"N")+COUNTIF($Q56,"S")+2*COUNTIF($Q56,"SN")+COUNTIF($Q56,"N")+COUNTIF($T56,"S")+2*COUNTIF($T56,"SN")+COUNTIF($T56,"N")+COUNTIF($W56,"S")+2*COUNTIF($W56,"SN")+COUNTIF($W56,"N")+COUNTIF($Z56,"S")+2*COUNTIF($Z56,"SN")+COUNTIF($Z56,"N")</f>
        <v>7</v>
      </c>
      <c r="AD56" s="34">
        <f>COUNTIF($D56,"S")+2*COUNTIF($D56,"SN")+COUNTIF($D56,"N")+COUNTIF($G56,"S")+2*COUNTIF($G56,"SN")+COUNTIF($G56,"N")+COUNTIF($J56,"S")+2*COUNTIF($J56,"SN")+COUNTIF($J56,"N")+COUNTIF($L56,"S")+2*COUNTIF($L56,"SN")+COUNTIF($L56,"N")+COUNTIF($O56,"S")+2*COUNTIF($O56,"SN")+COUNTIF($O56,"N")+COUNTIF($R56,"S")+2*COUNTIF($R56,"SN")+COUNTIF($R56,"N")+COUNTIF($U56,"S")+2*COUNTIF($U56,"SN")+COUNTIF($U56,"N")+COUNTIF($X56,"S")+2*COUNTIF($X56,"SN")+COUNTIF($X56,"N")+COUNTIF($AA56,"S")+2*COUNTIF($AA56,"SN")+COUNTIF($AA56,"N")</f>
        <v>2</v>
      </c>
      <c r="AE56" s="35">
        <f>COUNTIF($E56,"S")+2*COUNTIF($E56,"SN")+COUNTIF($E56,"N")+COUNTIF($H56,"S")+2*COUNTIF($H56,"SN")+COUNTIF($H56,"N")+COUNTIF($M56,"S")+2*COUNTIF($M56,"SN")+COUNTIF($M56,"N")+COUNTIF($P56,"S")+2*COUNTIF($P56,"SN")+COUNTIF($P56,"N")+COUNTIF($S56,"S")+2*COUNTIF($S56,"SN")+COUNTIF($S56,"N")+COUNTIF($V56,"S")+2*COUNTIF($V56,"SN")+COUNTIF($V56,"N")+COUNTIF($Y56,"S")+2*COUNTIF($Y56,"SN")+COUNTIF($Y56,"N")+COUNTIF($AB56,"S")+2*COUNTIF($AB56,"SN")+COUNTIF($AB56,"N")</f>
        <v>0</v>
      </c>
      <c r="AF56" s="33">
        <f>COUNTIF($C56,"S")+COUNTIF($C56,"SN")+COUNTIF($F56,"S")+COUNTIF($F56,"SN")+COUNTIF($I56,"S")+COUNTIF($I56,"SN")+COUNTIF($K56,"S")+COUNTIF($K56,"SN")+COUNTIF($N56,"S")+COUNTIF($N56,"SN")+COUNTIF($Q56,"S")+COUNTIF($Q56,"SN")+COUNTIF($T56,"S")+COUNTIF($T56,"SN")+COUNTIF($W56,"S")+COUNTIF($W56,"SN")+COUNTIF($Z56,"S")+COUNTIF($Z56,"SN")</f>
        <v>5</v>
      </c>
      <c r="AG56" s="34">
        <f>COUNTIF($D56,"S")+COUNTIF($D56,"SN")+COUNTIF($G56,"S")+COUNTIF($G56,"SN")+COUNTIF($J56,"S")+COUNTIF($J56,"SN")+COUNTIF($L56,"S")+COUNTIF($L56,"SN")+COUNTIF($O56,"S")+COUNTIF($O56,"SN")+COUNTIF($R56,"S")+COUNTIF($R56,"SN")++COUNTIF($U56,"S")+COUNTIF($U56,"SN")+COUNTIF($X56,"S")+COUNTIF($X56,"SN")+COUNTIF($AA56,"S")+COUNTIF($AA56,"SN")</f>
        <v>2</v>
      </c>
      <c r="AH56" s="35">
        <f>COUNTIF($E56,"S")+COUNTIF($E56,"SN")+COUNTIF($H56,"S")+COUNTIF($H56,"SN")+COUNTIF($M56,"S")+COUNTIF($M56,"SN")+COUNTIF($P56,"S")+COUNTIF($P56,"SN")+COUNTIF($S56,"S")+COUNTIF($S56,"SN")+COUNTIF($V56,"S")+COUNTIF($V56,"SN")+COUNTIF($Y56,"S")+COUNTIF($Y56,"SN")+COUNTIF($AB56,"S")+COUNTIF($AB56,"SN")</f>
        <v>0</v>
      </c>
      <c r="AI56" s="36">
        <f>COUNTIF($C56,"SN")+COUNTIF($C56,"N")+COUNTIF($F56,"SN")+COUNTIF($F56,"N")+COUNTIF($I56,"SN")+COUNTIF($I56,"N")+COUNTIF($K56,"SN")+COUNTIF($K56,"N")+COUNTIF($N56,"SN")+COUNTIF($N56,"N")+COUNTIF($Q56,"SN")+COUNTIF($Q56,"N")+COUNTIF($T56,"SN")+COUNTIF($T56,"N")+COUNTIF($W56,"SN")+COUNTIF($W56,"N")+COUNTIF($Z56,"SN")+COUNTIF($Z56,"N")</f>
        <v>2</v>
      </c>
      <c r="AJ56" s="34">
        <f>COUNTIF($D56,"SN")+COUNTIF($D56,"N")+COUNTIF($G56,"SN")+COUNTIF($G56,"N")+COUNTIF($J56,"SN")+COUNTIF($J56,"N")+COUNTIF($L56,"SN")+COUNTIF($L56,"N")+COUNTIF($O56,"SN")+COUNTIF($O56,"N")+COUNTIF($R56,"SN")+COUNTIF($R56,"N")+COUNTIF($U56,"SN")+COUNTIF($U56,"N")+COUNTIF($X56,"SN")+COUNTIF($X56,"N")+COUNTIF($AA56,"SN")+COUNTIF($AA56,"N")</f>
        <v>0</v>
      </c>
      <c r="AK56" s="35">
        <f>COUNTIF($E56,"SN")+COUNTIF($E56,"N")+COUNTIF($H56,"SN")+COUNTIF($H56,"N")+COUNTIF($M56,"SN")+COUNTIF($M56,"N")+COUNTIF($P56,"SN")+COUNTIF($P56,"N")+COUNTIF($S56,"SN")+COUNTIF($S56,"N")+COUNTIF($V56,"SN")+COUNTIF($V56,"N")+COUNTIF($Y56,"SN")+COUNTIF($Y56,"N")+COUNTIF($AB56,"SN")+COUNTIF($AB56,"N")</f>
        <v>0</v>
      </c>
    </row>
    <row r="57" spans="1:37" x14ac:dyDescent="0.25">
      <c r="A57" s="17" t="s">
        <v>176</v>
      </c>
      <c r="B57" s="17" t="s">
        <v>177</v>
      </c>
      <c r="C57" s="18"/>
      <c r="D57" s="18"/>
      <c r="E57" s="19"/>
      <c r="F57" s="20"/>
      <c r="G57" s="18"/>
      <c r="H57" s="19"/>
      <c r="I57" s="39" t="s">
        <v>75</v>
      </c>
      <c r="J57" s="40" t="s">
        <v>75</v>
      </c>
      <c r="K57" s="20"/>
      <c r="L57" s="20"/>
      <c r="M57" s="22"/>
      <c r="N57" s="20"/>
      <c r="O57" s="20"/>
      <c r="P57" s="19"/>
      <c r="Q57" s="20"/>
      <c r="R57" s="18"/>
      <c r="S57" s="19"/>
      <c r="T57" s="20"/>
      <c r="U57" s="20"/>
      <c r="V57" s="19"/>
      <c r="W57" s="20"/>
      <c r="X57" s="20"/>
      <c r="Y57" s="19"/>
      <c r="Z57" s="20"/>
      <c r="AA57" s="18"/>
      <c r="AB57" s="19"/>
      <c r="AC57" s="33">
        <f>COUNTIF($C57,"S")+2*COUNTIF($C57,"SN")+COUNTIF($C57,"N")+COUNTIF($F57,"S")+2*COUNTIF($F57,"SN")+COUNTIF($F57,"N")+COUNTIF($I57,"S")+2*COUNTIF($I57,"SN")+COUNTIF($I57,"N")+COUNTIF($K57,"S")+2*COUNTIF($K57,"SN")+COUNTIF($K57,"N")+COUNTIF($N57,"S")+2*COUNTIF($N57,"SN")+COUNTIF($N57,"N")+COUNTIF($Q57,"S")+2*COUNTIF($Q57,"SN")+COUNTIF($Q57,"N")+COUNTIF($T57,"S")+2*COUNTIF($T57,"SN")+COUNTIF($T57,"N")+COUNTIF($W57,"S")+2*COUNTIF($W57,"SN")+COUNTIF($W57,"N")+COUNTIF($Z57,"S")+2*COUNTIF($Z57,"SN")+COUNTIF($Z57,"N")</f>
        <v>2</v>
      </c>
      <c r="AD57" s="34">
        <f>COUNTIF($D57,"S")+2*COUNTIF($D57,"SN")+COUNTIF($D57,"N")+COUNTIF($G57,"S")+2*COUNTIF($G57,"SN")+COUNTIF($G57,"N")+COUNTIF($J57,"S")+2*COUNTIF($J57,"SN")+COUNTIF($J57,"N")+COUNTIF($L57,"S")+2*COUNTIF($L57,"SN")+COUNTIF($L57,"N")+COUNTIF($O57,"S")+2*COUNTIF($O57,"SN")+COUNTIF($O57,"N")+COUNTIF($R57,"S")+2*COUNTIF($R57,"SN")+COUNTIF($R57,"N")+COUNTIF($U57,"S")+2*COUNTIF($U57,"SN")+COUNTIF($U57,"N")+COUNTIF($X57,"S")+2*COUNTIF($X57,"SN")+COUNTIF($X57,"N")+COUNTIF($AA57,"S")+2*COUNTIF($AA57,"SN")+COUNTIF($AA57,"N")</f>
        <v>2</v>
      </c>
      <c r="AE57" s="35">
        <f>COUNTIF($E57,"S")+2*COUNTIF($E57,"SN")+COUNTIF($E57,"N")+COUNTIF($H57,"S")+2*COUNTIF($H57,"SN")+COUNTIF($H57,"N")+COUNTIF($M57,"S")+2*COUNTIF($M57,"SN")+COUNTIF($M57,"N")+COUNTIF($P57,"S")+2*COUNTIF($P57,"SN")+COUNTIF($P57,"N")+COUNTIF($S57,"S")+2*COUNTIF($S57,"SN")+COUNTIF($S57,"N")+COUNTIF($V57,"S")+2*COUNTIF($V57,"SN")+COUNTIF($V57,"N")+COUNTIF($Y57,"S")+2*COUNTIF($Y57,"SN")+COUNTIF($Y57,"N")+COUNTIF($AB57,"S")+2*COUNTIF($AB57,"SN")+COUNTIF($AB57,"N")</f>
        <v>0</v>
      </c>
      <c r="AF57" s="33">
        <f>COUNTIF($C57,"S")+COUNTIF($C57,"SN")+COUNTIF($F57,"S")+COUNTIF($F57,"SN")+COUNTIF($I57,"S")+COUNTIF($I57,"SN")+COUNTIF($K57,"S")+COUNTIF($K57,"SN")+COUNTIF($N57,"S")+COUNTIF($N57,"SN")+COUNTIF($Q57,"S")+COUNTIF($Q57,"SN")+COUNTIF($T57,"S")+COUNTIF($T57,"SN")+COUNTIF($W57,"S")+COUNTIF($W57,"SN")+COUNTIF($Z57,"S")+COUNTIF($Z57,"SN")</f>
        <v>1</v>
      </c>
      <c r="AG57" s="34">
        <f>COUNTIF($D57,"S")+COUNTIF($D57,"SN")+COUNTIF($G57,"S")+COUNTIF($G57,"SN")+COUNTIF($J57,"S")+COUNTIF($J57,"SN")+COUNTIF($L57,"S")+COUNTIF($L57,"SN")+COUNTIF($O57,"S")+COUNTIF($O57,"SN")+COUNTIF($R57,"S")+COUNTIF($R57,"SN")++COUNTIF($U57,"S")+COUNTIF($U57,"SN")+COUNTIF($X57,"S")+COUNTIF($X57,"SN")+COUNTIF($AA57,"S")+COUNTIF($AA57,"SN")</f>
        <v>1</v>
      </c>
      <c r="AH57" s="35">
        <f>COUNTIF($E57,"S")+COUNTIF($E57,"SN")+COUNTIF($H57,"S")+COUNTIF($H57,"SN")+COUNTIF($M57,"S")+COUNTIF($M57,"SN")+COUNTIF($P57,"S")+COUNTIF($P57,"SN")+COUNTIF($S57,"S")+COUNTIF($S57,"SN")+COUNTIF($V57,"S")+COUNTIF($V57,"SN")+COUNTIF($Y57,"S")+COUNTIF($Y57,"SN")+COUNTIF($AB57,"S")+COUNTIF($AB57,"SN")</f>
        <v>0</v>
      </c>
      <c r="AI57" s="36">
        <f>COUNTIF($C57,"SN")+COUNTIF($C57,"N")+COUNTIF($F57,"SN")+COUNTIF($F57,"N")+COUNTIF($I57,"SN")+COUNTIF($I57,"N")+COUNTIF($K57,"SN")+COUNTIF($K57,"N")+COUNTIF($N57,"SN")+COUNTIF($N57,"N")+COUNTIF($Q57,"SN")+COUNTIF($Q57,"N")+COUNTIF($T57,"SN")+COUNTIF($T57,"N")+COUNTIF($W57,"SN")+COUNTIF($W57,"N")+COUNTIF($Z57,"SN")+COUNTIF($Z57,"N")</f>
        <v>1</v>
      </c>
      <c r="AJ57" s="34">
        <f>COUNTIF($D57,"SN")+COUNTIF($D57,"N")+COUNTIF($G57,"SN")+COUNTIF($G57,"N")+COUNTIF($J57,"SN")+COUNTIF($J57,"N")+COUNTIF($L57,"SN")+COUNTIF($L57,"N")+COUNTIF($O57,"SN")+COUNTIF($O57,"N")+COUNTIF($R57,"SN")+COUNTIF($R57,"N")+COUNTIF($U57,"SN")+COUNTIF($U57,"N")+COUNTIF($X57,"SN")+COUNTIF($X57,"N")+COUNTIF($AA57,"SN")+COUNTIF($AA57,"N")</f>
        <v>1</v>
      </c>
      <c r="AK57" s="35">
        <f>COUNTIF($E57,"SN")+COUNTIF($E57,"N")+COUNTIF($H57,"SN")+COUNTIF($H57,"N")+COUNTIF($M57,"SN")+COUNTIF($M57,"N")+COUNTIF($P57,"SN")+COUNTIF($P57,"N")+COUNTIF($S57,"SN")+COUNTIF($S57,"N")+COUNTIF($V57,"SN")+COUNTIF($V57,"N")+COUNTIF($Y57,"SN")+COUNTIF($Y57,"N")+COUNTIF($AB57,"SN")+COUNTIF($AB57,"N")</f>
        <v>0</v>
      </c>
    </row>
    <row r="58" spans="1:37" x14ac:dyDescent="0.25">
      <c r="A58" s="17" t="s">
        <v>178</v>
      </c>
      <c r="B58" s="17" t="s">
        <v>179</v>
      </c>
      <c r="C58" s="18"/>
      <c r="D58" s="18"/>
      <c r="E58" s="19"/>
      <c r="F58" s="20"/>
      <c r="G58" s="18"/>
      <c r="H58" s="19"/>
      <c r="I58" s="20"/>
      <c r="J58" s="19"/>
      <c r="K58" s="20"/>
      <c r="L58" s="20"/>
      <c r="M58" s="22"/>
      <c r="N58" s="21" t="s">
        <v>16</v>
      </c>
      <c r="O58" s="21" t="s">
        <v>16</v>
      </c>
      <c r="P58" s="19"/>
      <c r="Q58" s="20"/>
      <c r="R58" s="18"/>
      <c r="S58" s="19"/>
      <c r="T58" s="20"/>
      <c r="U58" s="20"/>
      <c r="V58" s="19"/>
      <c r="W58" s="20"/>
      <c r="X58" s="20"/>
      <c r="Y58" s="19"/>
      <c r="Z58" s="20"/>
      <c r="AA58" s="18"/>
      <c r="AB58" s="19"/>
      <c r="AC58" s="33">
        <f>COUNTIF($C58,"S")+2*COUNTIF($C58,"SN")+COUNTIF($C58,"N")+COUNTIF($F58,"S")+2*COUNTIF($F58,"SN")+COUNTIF($F58,"N")+COUNTIF($I58,"S")+2*COUNTIF($I58,"SN")+COUNTIF($I58,"N")+COUNTIF($K58,"S")+2*COUNTIF($K58,"SN")+COUNTIF($K58,"N")+COUNTIF($N58,"S")+2*COUNTIF($N58,"SN")+COUNTIF($N58,"N")+COUNTIF($Q58,"S")+2*COUNTIF($Q58,"SN")+COUNTIF($Q58,"N")+COUNTIF($T58,"S")+2*COUNTIF($T58,"SN")+COUNTIF($T58,"N")+COUNTIF($W58,"S")+2*COUNTIF($W58,"SN")+COUNTIF($W58,"N")+COUNTIF($Z58,"S")+2*COUNTIF($Z58,"SN")+COUNTIF($Z58,"N")</f>
        <v>1</v>
      </c>
      <c r="AD58" s="34">
        <f>COUNTIF($D58,"S")+2*COUNTIF($D58,"SN")+COUNTIF($D58,"N")+COUNTIF($G58,"S")+2*COUNTIF($G58,"SN")+COUNTIF($G58,"N")+COUNTIF($J58,"S")+2*COUNTIF($J58,"SN")+COUNTIF($J58,"N")+COUNTIF($L58,"S")+2*COUNTIF($L58,"SN")+COUNTIF($L58,"N")+COUNTIF($O58,"S")+2*COUNTIF($O58,"SN")+COUNTIF($O58,"N")+COUNTIF($R58,"S")+2*COUNTIF($R58,"SN")+COUNTIF($R58,"N")+COUNTIF($U58,"S")+2*COUNTIF($U58,"SN")+COUNTIF($U58,"N")+COUNTIF($X58,"S")+2*COUNTIF($X58,"SN")+COUNTIF($X58,"N")+COUNTIF($AA58,"S")+2*COUNTIF($AA58,"SN")+COUNTIF($AA58,"N")</f>
        <v>1</v>
      </c>
      <c r="AE58" s="35">
        <f>COUNTIF($E58,"S")+2*COUNTIF($E58,"SN")+COUNTIF($E58,"N")+COUNTIF($H58,"S")+2*COUNTIF($H58,"SN")+COUNTIF($H58,"N")+COUNTIF($M58,"S")+2*COUNTIF($M58,"SN")+COUNTIF($M58,"N")+COUNTIF($P58,"S")+2*COUNTIF($P58,"SN")+COUNTIF($P58,"N")+COUNTIF($S58,"S")+2*COUNTIF($S58,"SN")+COUNTIF($S58,"N")+COUNTIF($V58,"S")+2*COUNTIF($V58,"SN")+COUNTIF($V58,"N")+COUNTIF($Y58,"S")+2*COUNTIF($Y58,"SN")+COUNTIF($Y58,"N")+COUNTIF($AB58,"S")+2*COUNTIF($AB58,"SN")+COUNTIF($AB58,"N")</f>
        <v>0</v>
      </c>
      <c r="AF58" s="33">
        <f>COUNTIF($C58,"S")+COUNTIF($C58,"SN")+COUNTIF($F58,"S")+COUNTIF($F58,"SN")+COUNTIF($I58,"S")+COUNTIF($I58,"SN")+COUNTIF($K58,"S")+COUNTIF($K58,"SN")+COUNTIF($N58,"S")+COUNTIF($N58,"SN")+COUNTIF($Q58,"S")+COUNTIF($Q58,"SN")+COUNTIF($T58,"S")+COUNTIF($T58,"SN")+COUNTIF($W58,"S")+COUNTIF($W58,"SN")+COUNTIF($Z58,"S")+COUNTIF($Z58,"SN")</f>
        <v>1</v>
      </c>
      <c r="AG58" s="34">
        <f>COUNTIF($D58,"S")+COUNTIF($D58,"SN")+COUNTIF($G58,"S")+COUNTIF($G58,"SN")+COUNTIF($J58,"S")+COUNTIF($J58,"SN")+COUNTIF($L58,"S")+COUNTIF($L58,"SN")+COUNTIF($O58,"S")+COUNTIF($O58,"SN")+COUNTIF($R58,"S")+COUNTIF($R58,"SN")++COUNTIF($U58,"S")+COUNTIF($U58,"SN")+COUNTIF($X58,"S")+COUNTIF($X58,"SN")+COUNTIF($AA58,"S")+COUNTIF($AA58,"SN")</f>
        <v>1</v>
      </c>
      <c r="AH58" s="35">
        <f>COUNTIF($E58,"S")+COUNTIF($E58,"SN")+COUNTIF($H58,"S")+COUNTIF($H58,"SN")+COUNTIF($M58,"S")+COUNTIF($M58,"SN")+COUNTIF($P58,"S")+COUNTIF($P58,"SN")+COUNTIF($S58,"S")+COUNTIF($S58,"SN")+COUNTIF($V58,"S")+COUNTIF($V58,"SN")+COUNTIF($Y58,"S")+COUNTIF($Y58,"SN")+COUNTIF($AB58,"S")+COUNTIF($AB58,"SN")</f>
        <v>0</v>
      </c>
      <c r="AI58" s="36">
        <f>COUNTIF($C58,"SN")+COUNTIF($C58,"N")+COUNTIF($F58,"SN")+COUNTIF($F58,"N")+COUNTIF($I58,"SN")+COUNTIF($I58,"N")+COUNTIF($K58,"SN")+COUNTIF($K58,"N")+COUNTIF($N58,"SN")+COUNTIF($N58,"N")+COUNTIF($Q58,"SN")+COUNTIF($Q58,"N")+COUNTIF($T58,"SN")+COUNTIF($T58,"N")+COUNTIF($W58,"SN")+COUNTIF($W58,"N")+COUNTIF($Z58,"SN")+COUNTIF($Z58,"N")</f>
        <v>0</v>
      </c>
      <c r="AJ58" s="34">
        <f>COUNTIF($D58,"SN")+COUNTIF($D58,"N")+COUNTIF($G58,"SN")+COUNTIF($G58,"N")+COUNTIF($J58,"SN")+COUNTIF($J58,"N")+COUNTIF($L58,"SN")+COUNTIF($L58,"N")+COUNTIF($O58,"SN")+COUNTIF($O58,"N")+COUNTIF($R58,"SN")+COUNTIF($R58,"N")+COUNTIF($U58,"SN")+COUNTIF($U58,"N")+COUNTIF($X58,"SN")+COUNTIF($X58,"N")+COUNTIF($AA58,"SN")+COUNTIF($AA58,"N")</f>
        <v>0</v>
      </c>
      <c r="AK58" s="35">
        <f>COUNTIF($E58,"SN")+COUNTIF($E58,"N")+COUNTIF($H58,"SN")+COUNTIF($H58,"N")+COUNTIF($M58,"SN")+COUNTIF($M58,"N")+COUNTIF($P58,"SN")+COUNTIF($P58,"N")+COUNTIF($S58,"SN")+COUNTIF($S58,"N")+COUNTIF($V58,"SN")+COUNTIF($V58,"N")+COUNTIF($Y58,"SN")+COUNTIF($Y58,"N")+COUNTIF($AB58,"SN")+COUNTIF($AB58,"N")</f>
        <v>0</v>
      </c>
    </row>
    <row r="59" spans="1:37" x14ac:dyDescent="0.25">
      <c r="A59" s="17" t="s">
        <v>180</v>
      </c>
      <c r="B59" s="17" t="s">
        <v>181</v>
      </c>
      <c r="C59" s="18"/>
      <c r="D59" s="18"/>
      <c r="E59" s="19"/>
      <c r="F59" s="20"/>
      <c r="G59" s="18"/>
      <c r="H59" s="19"/>
      <c r="I59" s="20"/>
      <c r="J59" s="19"/>
      <c r="K59" s="23" t="s">
        <v>16</v>
      </c>
      <c r="L59" s="20"/>
      <c r="M59" s="22"/>
      <c r="N59" s="20"/>
      <c r="O59" s="20"/>
      <c r="P59" s="19"/>
      <c r="Q59" s="20"/>
      <c r="R59" s="18"/>
      <c r="S59" s="19"/>
      <c r="T59" s="20"/>
      <c r="U59" s="20"/>
      <c r="V59" s="19"/>
      <c r="W59" s="20"/>
      <c r="X59" s="20"/>
      <c r="Y59" s="19"/>
      <c r="Z59" s="20"/>
      <c r="AA59" s="18"/>
      <c r="AB59" s="19"/>
      <c r="AC59" s="33">
        <f>COUNTIF($C59,"S")+2*COUNTIF($C59,"SN")+COUNTIF($C59,"N")+COUNTIF($F59,"S")+2*COUNTIF($F59,"SN")+COUNTIF($F59,"N")+COUNTIF($I59,"S")+2*COUNTIF($I59,"SN")+COUNTIF($I59,"N")+COUNTIF($K59,"S")+2*COUNTIF($K59,"SN")+COUNTIF($K59,"N")+COUNTIF($N59,"S")+2*COUNTIF($N59,"SN")+COUNTIF($N59,"N")+COUNTIF($Q59,"S")+2*COUNTIF($Q59,"SN")+COUNTIF($Q59,"N")+COUNTIF($T59,"S")+2*COUNTIF($T59,"SN")+COUNTIF($T59,"N")+COUNTIF($W59,"S")+2*COUNTIF($W59,"SN")+COUNTIF($W59,"N")+COUNTIF($Z59,"S")+2*COUNTIF($Z59,"SN")+COUNTIF($Z59,"N")</f>
        <v>1</v>
      </c>
      <c r="AD59" s="34">
        <f>COUNTIF($D59,"S")+2*COUNTIF($D59,"SN")+COUNTIF($D59,"N")+COUNTIF($G59,"S")+2*COUNTIF($G59,"SN")+COUNTIF($G59,"N")+COUNTIF($J59,"S")+2*COUNTIF($J59,"SN")+COUNTIF($J59,"N")+COUNTIF($L59,"S")+2*COUNTIF($L59,"SN")+COUNTIF($L59,"N")+COUNTIF($O59,"S")+2*COUNTIF($O59,"SN")+COUNTIF($O59,"N")+COUNTIF($R59,"S")+2*COUNTIF($R59,"SN")+COUNTIF($R59,"N")+COUNTIF($U59,"S")+2*COUNTIF($U59,"SN")+COUNTIF($U59,"N")+COUNTIF($X59,"S")+2*COUNTIF($X59,"SN")+COUNTIF($X59,"N")+COUNTIF($AA59,"S")+2*COUNTIF($AA59,"SN")+COUNTIF($AA59,"N")</f>
        <v>0</v>
      </c>
      <c r="AE59" s="35">
        <f>COUNTIF($E59,"S")+2*COUNTIF($E59,"SN")+COUNTIF($E59,"N")+COUNTIF($H59,"S")+2*COUNTIF($H59,"SN")+COUNTIF($H59,"N")+COUNTIF($M59,"S")+2*COUNTIF($M59,"SN")+COUNTIF($M59,"N")+COUNTIF($P59,"S")+2*COUNTIF($P59,"SN")+COUNTIF($P59,"N")+COUNTIF($S59,"S")+2*COUNTIF($S59,"SN")+COUNTIF($S59,"N")+COUNTIF($V59,"S")+2*COUNTIF($V59,"SN")+COUNTIF($V59,"N")+COUNTIF($Y59,"S")+2*COUNTIF($Y59,"SN")+COUNTIF($Y59,"N")+COUNTIF($AB59,"S")+2*COUNTIF($AB59,"SN")+COUNTIF($AB59,"N")</f>
        <v>0</v>
      </c>
      <c r="AF59" s="33">
        <f>COUNTIF($C59,"S")+COUNTIF($C59,"SN")+COUNTIF($F59,"S")+COUNTIF($F59,"SN")+COUNTIF($I59,"S")+COUNTIF($I59,"SN")+COUNTIF($K59,"S")+COUNTIF($K59,"SN")+COUNTIF($N59,"S")+COUNTIF($N59,"SN")+COUNTIF($Q59,"S")+COUNTIF($Q59,"SN")+COUNTIF($T59,"S")+COUNTIF($T59,"SN")+COUNTIF($W59,"S")+COUNTIF($W59,"SN")+COUNTIF($Z59,"S")+COUNTIF($Z59,"SN")</f>
        <v>1</v>
      </c>
      <c r="AG59" s="34">
        <f>COUNTIF($D59,"S")+COUNTIF($D59,"SN")+COUNTIF($G59,"S")+COUNTIF($G59,"SN")+COUNTIF($J59,"S")+COUNTIF($J59,"SN")+COUNTIF($L59,"S")+COUNTIF($L59,"SN")+COUNTIF($O59,"S")+COUNTIF($O59,"SN")+COUNTIF($R59,"S")+COUNTIF($R59,"SN")++COUNTIF($U59,"S")+COUNTIF($U59,"SN")+COUNTIF($X59,"S")+COUNTIF($X59,"SN")+COUNTIF($AA59,"S")+COUNTIF($AA59,"SN")</f>
        <v>0</v>
      </c>
      <c r="AH59" s="35">
        <f>COUNTIF($E59,"S")+COUNTIF($E59,"SN")+COUNTIF($H59,"S")+COUNTIF($H59,"SN")+COUNTIF($M59,"S")+COUNTIF($M59,"SN")+COUNTIF($P59,"S")+COUNTIF($P59,"SN")+COUNTIF($S59,"S")+COUNTIF($S59,"SN")+COUNTIF($V59,"S")+COUNTIF($V59,"SN")+COUNTIF($Y59,"S")+COUNTIF($Y59,"SN")+COUNTIF($AB59,"S")+COUNTIF($AB59,"SN")</f>
        <v>0</v>
      </c>
      <c r="AI59" s="36">
        <f>COUNTIF($C59,"SN")+COUNTIF($C59,"N")+COUNTIF($F59,"SN")+COUNTIF($F59,"N")+COUNTIF($I59,"SN")+COUNTIF($I59,"N")+COUNTIF($K59,"SN")+COUNTIF($K59,"N")+COUNTIF($N59,"SN")+COUNTIF($N59,"N")+COUNTIF($Q59,"SN")+COUNTIF($Q59,"N")+COUNTIF($T59,"SN")+COUNTIF($T59,"N")+COUNTIF($W59,"SN")+COUNTIF($W59,"N")+COUNTIF($Z59,"SN")+COUNTIF($Z59,"N")</f>
        <v>0</v>
      </c>
      <c r="AJ59" s="34">
        <f>COUNTIF($D59,"SN")+COUNTIF($D59,"N")+COUNTIF($G59,"SN")+COUNTIF($G59,"N")+COUNTIF($J59,"SN")+COUNTIF($J59,"N")+COUNTIF($L59,"SN")+COUNTIF($L59,"N")+COUNTIF($O59,"SN")+COUNTIF($O59,"N")+COUNTIF($R59,"SN")+COUNTIF($R59,"N")+COUNTIF($U59,"SN")+COUNTIF($U59,"N")+COUNTIF($X59,"SN")+COUNTIF($X59,"N")+COUNTIF($AA59,"SN")+COUNTIF($AA59,"N")</f>
        <v>0</v>
      </c>
      <c r="AK59" s="35">
        <f>COUNTIF($E59,"SN")+COUNTIF($E59,"N")+COUNTIF($H59,"SN")+COUNTIF($H59,"N")+COUNTIF($M59,"SN")+COUNTIF($M59,"N")+COUNTIF($P59,"SN")+COUNTIF($P59,"N")+COUNTIF($S59,"SN")+COUNTIF($S59,"N")+COUNTIF($V59,"SN")+COUNTIF($V59,"N")+COUNTIF($Y59,"SN")+COUNTIF($Y59,"N")+COUNTIF($AB59,"SN")+COUNTIF($AB59,"N")</f>
        <v>0</v>
      </c>
    </row>
    <row r="60" spans="1:37" x14ac:dyDescent="0.25">
      <c r="A60" s="17" t="s">
        <v>182</v>
      </c>
      <c r="B60" s="17" t="s">
        <v>183</v>
      </c>
      <c r="C60" s="18"/>
      <c r="D60" s="18"/>
      <c r="E60" s="19"/>
      <c r="F60" s="20"/>
      <c r="G60" s="18"/>
      <c r="H60" s="19"/>
      <c r="I60" s="21" t="s">
        <v>16</v>
      </c>
      <c r="J60" s="19"/>
      <c r="K60" s="37"/>
      <c r="L60" s="20"/>
      <c r="M60" s="22"/>
      <c r="N60" s="20"/>
      <c r="O60" s="20"/>
      <c r="P60" s="19"/>
      <c r="Q60" s="20"/>
      <c r="R60" s="18"/>
      <c r="S60" s="19"/>
      <c r="T60" s="20"/>
      <c r="U60" s="20"/>
      <c r="V60" s="19"/>
      <c r="W60" s="20"/>
      <c r="X60" s="20"/>
      <c r="Y60" s="19"/>
      <c r="Z60" s="20"/>
      <c r="AA60" s="18"/>
      <c r="AB60" s="19"/>
      <c r="AC60" s="33"/>
      <c r="AD60" s="34"/>
      <c r="AE60" s="35"/>
      <c r="AF60" s="33"/>
      <c r="AG60" s="34"/>
      <c r="AH60" s="35"/>
      <c r="AI60" s="36"/>
      <c r="AJ60" s="34"/>
      <c r="AK60" s="35"/>
    </row>
    <row r="61" spans="1:37" s="45" customFormat="1" x14ac:dyDescent="0.25">
      <c r="A61" s="17" t="s">
        <v>184</v>
      </c>
      <c r="B61" s="17" t="s">
        <v>185</v>
      </c>
      <c r="C61" s="23" t="s">
        <v>16</v>
      </c>
      <c r="D61" s="18"/>
      <c r="E61" s="19"/>
      <c r="F61" s="20"/>
      <c r="G61" s="18"/>
      <c r="H61" s="19"/>
      <c r="I61" s="20"/>
      <c r="J61" s="19"/>
      <c r="K61" s="20"/>
      <c r="L61" s="20"/>
      <c r="M61" s="22"/>
      <c r="N61" s="20"/>
      <c r="O61" s="20"/>
      <c r="P61" s="19"/>
      <c r="Q61" s="20"/>
      <c r="R61" s="18"/>
      <c r="S61" s="19"/>
      <c r="T61" s="20"/>
      <c r="U61" s="20"/>
      <c r="V61" s="19"/>
      <c r="W61" s="20"/>
      <c r="X61" s="20"/>
      <c r="Y61" s="19"/>
      <c r="Z61" s="20"/>
      <c r="AA61" s="18"/>
      <c r="AB61" s="19"/>
      <c r="AC61" s="33">
        <f>COUNTIF($C61,"S")+2*COUNTIF($C61,"SN")+COUNTIF($C61,"N")+COUNTIF($F61,"S")+2*COUNTIF($F61,"SN")+COUNTIF($F61,"N")+COUNTIF($I61,"S")+2*COUNTIF($I61,"SN")+COUNTIF($I61,"N")+COUNTIF($K61,"S")+2*COUNTIF($K61,"SN")+COUNTIF($K61,"N")+COUNTIF($N61,"S")+2*COUNTIF($N61,"SN")+COUNTIF($N61,"N")+COUNTIF($Q61,"S")+2*COUNTIF($Q61,"SN")+COUNTIF($Q61,"N")+COUNTIF($T61,"S")+2*COUNTIF($T61,"SN")+COUNTIF($T61,"N")+COUNTIF($W61,"S")+2*COUNTIF($W61,"SN")+COUNTIF($W61,"N")+COUNTIF($Z61,"S")+2*COUNTIF($Z61,"SN")+COUNTIF($Z61,"N")</f>
        <v>1</v>
      </c>
      <c r="AD61" s="34">
        <f>COUNTIF($D61,"S")+2*COUNTIF($D61,"SN")+COUNTIF($D61,"N")+COUNTIF($G61,"S")+2*COUNTIF($G61,"SN")+COUNTIF($G61,"N")+COUNTIF($J61,"S")+2*COUNTIF($J61,"SN")+COUNTIF($J61,"N")+COUNTIF($L61,"S")+2*COUNTIF($L61,"SN")+COUNTIF($L61,"N")+COUNTIF($O61,"S")+2*COUNTIF($O61,"SN")+COUNTIF($O61,"N")+COUNTIF($R61,"S")+2*COUNTIF($R61,"SN")+COUNTIF($R61,"N")+COUNTIF($U61,"S")+2*COUNTIF($U61,"SN")+COUNTIF($U61,"N")+COUNTIF($X61,"S")+2*COUNTIF($X61,"SN")+COUNTIF($X61,"N")+COUNTIF($AA61,"S")+2*COUNTIF($AA61,"SN")+COUNTIF($AA61,"N")</f>
        <v>0</v>
      </c>
      <c r="AE61" s="35">
        <f>COUNTIF($E61,"S")+2*COUNTIF($E61,"SN")+COUNTIF($E61,"N")+COUNTIF($H61,"S")+2*COUNTIF($H61,"SN")+COUNTIF($H61,"N")+COUNTIF($M61,"S")+2*COUNTIF($M61,"SN")+COUNTIF($M61,"N")+COUNTIF($P61,"S")+2*COUNTIF($P61,"SN")+COUNTIF($P61,"N")+COUNTIF($S61,"S")+2*COUNTIF($S61,"SN")+COUNTIF($S61,"N")+COUNTIF($V61,"S")+2*COUNTIF($V61,"SN")+COUNTIF($V61,"N")+COUNTIF($Y61,"S")+2*COUNTIF($Y61,"SN")+COUNTIF($Y61,"N")+COUNTIF($AB61,"S")+2*COUNTIF($AB61,"SN")+COUNTIF($AB61,"N")</f>
        <v>0</v>
      </c>
      <c r="AF61" s="33">
        <f>COUNTIF($C61,"S")+COUNTIF($C61,"SN")+COUNTIF($F61,"S")+COUNTIF($F61,"SN")+COUNTIF($I61,"S")+COUNTIF($I61,"SN")+COUNTIF($K61,"S")+COUNTIF($K61,"SN")+COUNTIF($N61,"S")+COUNTIF($N61,"SN")+COUNTIF($Q61,"S")+COUNTIF($Q61,"SN")+COUNTIF($T61,"S")+COUNTIF($T61,"SN")+COUNTIF($W61,"S")+COUNTIF($W61,"SN")+COUNTIF($Z61,"S")+COUNTIF($Z61,"SN")</f>
        <v>1</v>
      </c>
      <c r="AG61" s="34">
        <f>COUNTIF($D61,"S")+COUNTIF($D61,"SN")+COUNTIF($G61,"S")+COUNTIF($G61,"SN")+COUNTIF($J61,"S")+COUNTIF($J61,"SN")+COUNTIF($L61,"S")+COUNTIF($L61,"SN")+COUNTIF($O61,"S")+COUNTIF($O61,"SN")+COUNTIF($R61,"S")+COUNTIF($R61,"SN")++COUNTIF($U61,"S")+COUNTIF($U61,"SN")+COUNTIF($X61,"S")+COUNTIF($X61,"SN")+COUNTIF($AA61,"S")+COUNTIF($AA61,"SN")</f>
        <v>0</v>
      </c>
      <c r="AH61" s="35">
        <f>COUNTIF($E61,"S")+COUNTIF($E61,"SN")+COUNTIF($H61,"S")+COUNTIF($H61,"SN")+COUNTIF($M61,"S")+COUNTIF($M61,"SN")+COUNTIF($P61,"S")+COUNTIF($P61,"SN")+COUNTIF($S61,"S")+COUNTIF($S61,"SN")+COUNTIF($V61,"S")+COUNTIF($V61,"SN")+COUNTIF($Y61,"S")+COUNTIF($Y61,"SN")+COUNTIF($AB61,"S")+COUNTIF($AB61,"SN")</f>
        <v>0</v>
      </c>
      <c r="AI61" s="36">
        <f>COUNTIF($C61,"SN")+COUNTIF($C61,"N")+COUNTIF($F61,"SN")+COUNTIF($F61,"N")+COUNTIF($I61,"SN")+COUNTIF($I61,"N")+COUNTIF($K61,"SN")+COUNTIF($K61,"N")+COUNTIF($N61,"SN")+COUNTIF($N61,"N")+COUNTIF($Q61,"SN")+COUNTIF($Q61,"N")+COUNTIF($T61,"SN")+COUNTIF($T61,"N")+COUNTIF($W61,"SN")+COUNTIF($W61,"N")+COUNTIF($Z61,"SN")+COUNTIF($Z61,"N")</f>
        <v>0</v>
      </c>
      <c r="AJ61" s="34">
        <f>COUNTIF($D61,"SN")+COUNTIF($D61,"N")+COUNTIF($G61,"SN")+COUNTIF($G61,"N")+COUNTIF($J61,"SN")+COUNTIF($J61,"N")+COUNTIF($L61,"SN")+COUNTIF($L61,"N")+COUNTIF($O61,"SN")+COUNTIF($O61,"N")+COUNTIF($R61,"SN")+COUNTIF($R61,"N")+COUNTIF($U61,"SN")+COUNTIF($U61,"N")+COUNTIF($X61,"SN")+COUNTIF($X61,"N")+COUNTIF($AA61,"SN")+COUNTIF($AA61,"N")</f>
        <v>0</v>
      </c>
      <c r="AK61" s="35">
        <f>COUNTIF($E61,"SN")+COUNTIF($E61,"N")+COUNTIF($H61,"SN")+COUNTIF($H61,"N")+COUNTIF($M61,"SN")+COUNTIF($M61,"N")+COUNTIF($P61,"SN")+COUNTIF($P61,"N")+COUNTIF($S61,"SN")+COUNTIF($S61,"N")+COUNTIF($V61,"SN")+COUNTIF($V61,"N")+COUNTIF($Y61,"SN")+COUNTIF($Y61,"N")+COUNTIF($AB61,"SN")+COUNTIF($AB61,"N")</f>
        <v>0</v>
      </c>
    </row>
    <row r="62" spans="1:37" s="45" customFormat="1" x14ac:dyDescent="0.25">
      <c r="A62" s="17" t="s">
        <v>186</v>
      </c>
      <c r="B62" s="17" t="s">
        <v>187</v>
      </c>
      <c r="C62" s="18"/>
      <c r="D62" s="18"/>
      <c r="E62" s="19"/>
      <c r="F62" s="20"/>
      <c r="G62" s="18"/>
      <c r="H62" s="19"/>
      <c r="I62" s="20"/>
      <c r="J62" s="19"/>
      <c r="K62" s="20"/>
      <c r="L62" s="20"/>
      <c r="M62" s="22"/>
      <c r="N62" s="20"/>
      <c r="O62" s="20"/>
      <c r="P62" s="24" t="s">
        <v>16</v>
      </c>
      <c r="Q62" s="20"/>
      <c r="R62" s="18"/>
      <c r="S62" s="19"/>
      <c r="T62" s="20"/>
      <c r="U62" s="20"/>
      <c r="V62" s="19"/>
      <c r="W62" s="20"/>
      <c r="X62" s="20"/>
      <c r="Y62" s="19"/>
      <c r="Z62" s="20"/>
      <c r="AA62" s="18"/>
      <c r="AB62" s="19"/>
      <c r="AC62" s="33">
        <f>COUNTIF($C62,"S")+2*COUNTIF($C62,"SN")+COUNTIF($C62,"N")+COUNTIF($F62,"S")+2*COUNTIF($F62,"SN")+COUNTIF($F62,"N")+COUNTIF($I62,"S")+2*COUNTIF($I62,"SN")+COUNTIF($I62,"N")+COUNTIF($K62,"S")+2*COUNTIF($K62,"SN")+COUNTIF($K62,"N")+COUNTIF($N62,"S")+2*COUNTIF($N62,"SN")+COUNTIF($N62,"N")+COUNTIF($Q62,"S")+2*COUNTIF($Q62,"SN")+COUNTIF($Q62,"N")+COUNTIF($T62,"S")+2*COUNTIF($T62,"SN")+COUNTIF($T62,"N")+COUNTIF($W62,"S")+2*COUNTIF($W62,"SN")+COUNTIF($W62,"N")+COUNTIF($Z62,"S")+2*COUNTIF($Z62,"SN")+COUNTIF($Z62,"N")</f>
        <v>0</v>
      </c>
      <c r="AD62" s="34">
        <f>COUNTIF($D62,"S")+2*COUNTIF($D62,"SN")+COUNTIF($D62,"N")+COUNTIF($G62,"S")+2*COUNTIF($G62,"SN")+COUNTIF($G62,"N")+COUNTIF($J62,"S")+2*COUNTIF($J62,"SN")+COUNTIF($J62,"N")+COUNTIF($L62,"S")+2*COUNTIF($L62,"SN")+COUNTIF($L62,"N")+COUNTIF($O62,"S")+2*COUNTIF($O62,"SN")+COUNTIF($O62,"N")+COUNTIF($R62,"S")+2*COUNTIF($R62,"SN")+COUNTIF($R62,"N")+COUNTIF($U62,"S")+2*COUNTIF($U62,"SN")+COUNTIF($U62,"N")+COUNTIF($X62,"S")+2*COUNTIF($X62,"SN")+COUNTIF($X62,"N")+COUNTIF($AA62,"S")+2*COUNTIF($AA62,"SN")+COUNTIF($AA62,"N")</f>
        <v>0</v>
      </c>
      <c r="AE62" s="35">
        <f>COUNTIF($E62,"S")+2*COUNTIF($E62,"SN")+COUNTIF($E62,"N")+COUNTIF($H62,"S")+2*COUNTIF($H62,"SN")+COUNTIF($H62,"N")+COUNTIF($M62,"S")+2*COUNTIF($M62,"SN")+COUNTIF($M62,"N")+COUNTIF($P62,"S")+2*COUNTIF($P62,"SN")+COUNTIF($P62,"N")+COUNTIF($S62,"S")+2*COUNTIF($S62,"SN")+COUNTIF($S62,"N")+COUNTIF($V62,"S")+2*COUNTIF($V62,"SN")+COUNTIF($V62,"N")+COUNTIF($Y62,"S")+2*COUNTIF($Y62,"SN")+COUNTIF($Y62,"N")+COUNTIF($AB62,"S")+2*COUNTIF($AB62,"SN")+COUNTIF($AB62,"N")</f>
        <v>1</v>
      </c>
      <c r="AF62" s="33">
        <f>COUNTIF($C62,"S")+COUNTIF($C62,"SN")+COUNTIF($F62,"S")+COUNTIF($F62,"SN")+COUNTIF($I62,"S")+COUNTIF($I62,"SN")+COUNTIF($K62,"S")+COUNTIF($K62,"SN")+COUNTIF($N62,"S")+COUNTIF($N62,"SN")+COUNTIF($Q62,"S")+COUNTIF($Q62,"SN")+COUNTIF($T62,"S")+COUNTIF($T62,"SN")+COUNTIF($W62,"S")+COUNTIF($W62,"SN")+COUNTIF($Z62,"S")+COUNTIF($Z62,"SN")</f>
        <v>0</v>
      </c>
      <c r="AG62" s="34">
        <f>COUNTIF($D62,"S")+COUNTIF($D62,"SN")+COUNTIF($G62,"S")+COUNTIF($G62,"SN")+COUNTIF($J62,"S")+COUNTIF($J62,"SN")+COUNTIF($L62,"S")+COUNTIF($L62,"SN")+COUNTIF($O62,"S")+COUNTIF($O62,"SN")+COUNTIF($R62,"S")+COUNTIF($R62,"SN")++COUNTIF($U62,"S")+COUNTIF($U62,"SN")+COUNTIF($X62,"S")+COUNTIF($X62,"SN")+COUNTIF($AA62,"S")+COUNTIF($AA62,"SN")</f>
        <v>0</v>
      </c>
      <c r="AH62" s="35">
        <f>COUNTIF($E62,"S")+COUNTIF($E62,"SN")+COUNTIF($H62,"S")+COUNTIF($H62,"SN")+COUNTIF($M62,"S")+COUNTIF($M62,"SN")+COUNTIF($P62,"S")+COUNTIF($P62,"SN")+COUNTIF($S62,"S")+COUNTIF($S62,"SN")+COUNTIF($V62,"S")+COUNTIF($V62,"SN")+COUNTIF($Y62,"S")+COUNTIF($Y62,"SN")+COUNTIF($AB62,"S")+COUNTIF($AB62,"SN")</f>
        <v>1</v>
      </c>
      <c r="AI62" s="36">
        <f>COUNTIF($C62,"SN")+COUNTIF($C62,"N")+COUNTIF($F62,"SN")+COUNTIF($F62,"N")+COUNTIF($I62,"SN")+COUNTIF($I62,"N")+COUNTIF($K62,"SN")+COUNTIF($K62,"N")+COUNTIF($N62,"SN")+COUNTIF($N62,"N")+COUNTIF($Q62,"SN")+COUNTIF($Q62,"N")+COUNTIF($T62,"SN")+COUNTIF($T62,"N")+COUNTIF($W62,"SN")+COUNTIF($W62,"N")+COUNTIF($Z62,"SN")+COUNTIF($Z62,"N")</f>
        <v>0</v>
      </c>
      <c r="AJ62" s="34">
        <f>COUNTIF($D62,"SN")+COUNTIF($D62,"N")+COUNTIF($G62,"SN")+COUNTIF($G62,"N")+COUNTIF($J62,"SN")+COUNTIF($J62,"N")+COUNTIF($L62,"SN")+COUNTIF($L62,"N")+COUNTIF($O62,"SN")+COUNTIF($O62,"N")+COUNTIF($R62,"SN")+COUNTIF($R62,"N")+COUNTIF($U62,"SN")+COUNTIF($U62,"N")+COUNTIF($X62,"SN")+COUNTIF($X62,"N")+COUNTIF($AA62,"SN")+COUNTIF($AA62,"N")</f>
        <v>0</v>
      </c>
      <c r="AK62" s="35">
        <f>COUNTIF($E62,"SN")+COUNTIF($E62,"N")+COUNTIF($H62,"SN")+COUNTIF($H62,"N")+COUNTIF($M62,"SN")+COUNTIF($M62,"N")+COUNTIF($P62,"SN")+COUNTIF($P62,"N")+COUNTIF($S62,"SN")+COUNTIF($S62,"N")+COUNTIF($V62,"SN")+COUNTIF($V62,"N")+COUNTIF($Y62,"SN")+COUNTIF($Y62,"N")+COUNTIF($AB62,"SN")+COUNTIF($AB62,"N")</f>
        <v>0</v>
      </c>
    </row>
    <row r="63" spans="1:37" x14ac:dyDescent="0.25">
      <c r="A63" s="17" t="s">
        <v>188</v>
      </c>
      <c r="B63" s="17" t="s">
        <v>189</v>
      </c>
      <c r="C63" s="18"/>
      <c r="D63" s="18"/>
      <c r="E63" s="19"/>
      <c r="F63" s="39" t="s">
        <v>170</v>
      </c>
      <c r="G63" s="32" t="s">
        <v>75</v>
      </c>
      <c r="H63" s="19"/>
      <c r="I63" s="20"/>
      <c r="J63" s="19"/>
      <c r="K63" s="20"/>
      <c r="L63" s="20"/>
      <c r="M63" s="22"/>
      <c r="N63" s="20"/>
      <c r="O63" s="20"/>
      <c r="P63" s="19"/>
      <c r="Q63" s="20"/>
      <c r="R63" s="18"/>
      <c r="S63" s="19"/>
      <c r="T63" s="32" t="s">
        <v>75</v>
      </c>
      <c r="U63" s="20"/>
      <c r="V63" s="19"/>
      <c r="W63" s="20"/>
      <c r="X63" s="20"/>
      <c r="Y63" s="19"/>
      <c r="Z63" s="20"/>
      <c r="AA63" s="18"/>
      <c r="AB63" s="19"/>
      <c r="AC63" s="33">
        <f>COUNTIF($C63,"S")+2*COUNTIF($C63,"SN")+COUNTIF($C63,"N")+COUNTIF($F63,"S")+2*COUNTIF($F63,"SN")+COUNTIF($F63,"N")+COUNTIF($I63,"S")+2*COUNTIF($I63,"SN")+COUNTIF($I63,"N")+COUNTIF($K63,"S")+2*COUNTIF($K63,"SN")+COUNTIF($K63,"N")+COUNTIF($N63,"S")+2*COUNTIF($N63,"SN")+COUNTIF($N63,"N")+COUNTIF($Q63,"S")+2*COUNTIF($Q63,"SN")+COUNTIF($Q63,"N")+COUNTIF($T63,"S")+2*COUNTIF($T63,"SN")+COUNTIF($T63,"N")+COUNTIF($W63,"S")+2*COUNTIF($W63,"SN")+COUNTIF($W63,"N")+COUNTIF($Z63,"S")+2*COUNTIF($Z63,"SN")+COUNTIF($Z63,"N")</f>
        <v>3</v>
      </c>
      <c r="AD63" s="34">
        <f>COUNTIF($D63,"S")+2*COUNTIF($D63,"SN")+COUNTIF($D63,"N")+COUNTIF($G63,"S")+2*COUNTIF($G63,"SN")+COUNTIF($G63,"N")+COUNTIF($J63,"S")+2*COUNTIF($J63,"SN")+COUNTIF($J63,"N")+COUNTIF($L63,"S")+2*COUNTIF($L63,"SN")+COUNTIF($L63,"N")+COUNTIF($O63,"S")+2*COUNTIF($O63,"SN")+COUNTIF($O63,"N")+COUNTIF($R63,"S")+2*COUNTIF($R63,"SN")+COUNTIF($R63,"N")+COUNTIF($U63,"S")+2*COUNTIF($U63,"SN")+COUNTIF($U63,"N")+COUNTIF($X63,"S")+2*COUNTIF($X63,"SN")+COUNTIF($X63,"N")+COUNTIF($AA63,"S")+2*COUNTIF($AA63,"SN")+COUNTIF($AA63,"N")</f>
        <v>2</v>
      </c>
      <c r="AE63" s="35">
        <f>COUNTIF($E63,"S")+2*COUNTIF($E63,"SN")+COUNTIF($E63,"N")+COUNTIF($H63,"S")+2*COUNTIF($H63,"SN")+COUNTIF($H63,"N")+COUNTIF($M63,"S")+2*COUNTIF($M63,"SN")+COUNTIF($M63,"N")+COUNTIF($P63,"S")+2*COUNTIF($P63,"SN")+COUNTIF($P63,"N")+COUNTIF($S63,"S")+2*COUNTIF($S63,"SN")+COUNTIF($S63,"N")+COUNTIF($V63,"S")+2*COUNTIF($V63,"SN")+COUNTIF($V63,"N")+COUNTIF($Y63,"S")+2*COUNTIF($Y63,"SN")+COUNTIF($Y63,"N")+COUNTIF($AB63,"S")+2*COUNTIF($AB63,"SN")+COUNTIF($AB63,"N")</f>
        <v>0</v>
      </c>
      <c r="AF63" s="33">
        <f>COUNTIF($C63,"S")+COUNTIF($C63,"SN")+COUNTIF($F63,"S")+COUNTIF($F63,"SN")+COUNTIF($I63,"S")+COUNTIF($I63,"SN")+COUNTIF($K63,"S")+COUNTIF($K63,"SN")+COUNTIF($N63,"S")+COUNTIF($N63,"SN")+COUNTIF($Q63,"S")+COUNTIF($Q63,"SN")+COUNTIF($T63,"S")+COUNTIF($T63,"SN")+COUNTIF($W63,"S")+COUNTIF($W63,"SN")+COUNTIF($Z63,"S")+COUNTIF($Z63,"SN")</f>
        <v>1</v>
      </c>
      <c r="AG63" s="34">
        <f>COUNTIF($D63,"S")+COUNTIF($D63,"SN")+COUNTIF($G63,"S")+COUNTIF($G63,"SN")+COUNTIF($J63,"S")+COUNTIF($J63,"SN")+COUNTIF($L63,"S")+COUNTIF($L63,"SN")+COUNTIF($O63,"S")+COUNTIF($O63,"SN")+COUNTIF($R63,"S")+COUNTIF($R63,"SN")++COUNTIF($U63,"S")+COUNTIF($U63,"SN")+COUNTIF($X63,"S")+COUNTIF($X63,"SN")+COUNTIF($AA63,"S")+COUNTIF($AA63,"SN")</f>
        <v>1</v>
      </c>
      <c r="AH63" s="35">
        <f>COUNTIF($E63,"S")+COUNTIF($E63,"SN")+COUNTIF($H63,"S")+COUNTIF($H63,"SN")+COUNTIF($M63,"S")+COUNTIF($M63,"SN")+COUNTIF($P63,"S")+COUNTIF($P63,"SN")+COUNTIF($S63,"S")+COUNTIF($S63,"SN")+COUNTIF($V63,"S")+COUNTIF($V63,"SN")+COUNTIF($Y63,"S")+COUNTIF($Y63,"SN")+COUNTIF($AB63,"S")+COUNTIF($AB63,"SN")</f>
        <v>0</v>
      </c>
      <c r="AI63" s="36">
        <f>COUNTIF($C63,"SN")+COUNTIF($C63,"N")+COUNTIF($F63,"SN")+COUNTIF($F63,"N")+COUNTIF($I63,"SN")+COUNTIF($I63,"N")+COUNTIF($K63,"SN")+COUNTIF($K63,"N")+COUNTIF($N63,"SN")+COUNTIF($N63,"N")+COUNTIF($Q63,"SN")+COUNTIF($Q63,"N")+COUNTIF($T63,"SN")+COUNTIF($T63,"N")+COUNTIF($W63,"SN")+COUNTIF($W63,"N")+COUNTIF($Z63,"SN")+COUNTIF($Z63,"N")</f>
        <v>2</v>
      </c>
      <c r="AJ63" s="34">
        <f>COUNTIF($D63,"SN")+COUNTIF($D63,"N")+COUNTIF($G63,"SN")+COUNTIF($G63,"N")+COUNTIF($J63,"SN")+COUNTIF($J63,"N")+COUNTIF($L63,"SN")+COUNTIF($L63,"N")+COUNTIF($O63,"SN")+COUNTIF($O63,"N")+COUNTIF($R63,"SN")+COUNTIF($R63,"N")+COUNTIF($U63,"SN")+COUNTIF($U63,"N")+COUNTIF($X63,"SN")+COUNTIF($X63,"N")+COUNTIF($AA63,"SN")+COUNTIF($AA63,"N")</f>
        <v>1</v>
      </c>
      <c r="AK63" s="35">
        <f>COUNTIF($E63,"SN")+COUNTIF($E63,"N")+COUNTIF($H63,"SN")+COUNTIF($H63,"N")+COUNTIF($M63,"SN")+COUNTIF($M63,"N")+COUNTIF($P63,"SN")+COUNTIF($P63,"N")+COUNTIF($S63,"SN")+COUNTIF($S63,"N")+COUNTIF($V63,"SN")+COUNTIF($V63,"N")+COUNTIF($Y63,"SN")+COUNTIF($Y63,"N")+COUNTIF($AB63,"SN")+COUNTIF($AB63,"N")</f>
        <v>0</v>
      </c>
    </row>
    <row r="64" spans="1:37" s="45" customFormat="1" x14ac:dyDescent="0.25">
      <c r="A64" s="17" t="s">
        <v>190</v>
      </c>
      <c r="B64" s="17" t="s">
        <v>191</v>
      </c>
      <c r="C64" s="18"/>
      <c r="D64" s="18"/>
      <c r="E64" s="19"/>
      <c r="F64" s="21" t="s">
        <v>16</v>
      </c>
      <c r="G64" s="23" t="s">
        <v>75</v>
      </c>
      <c r="H64" s="19"/>
      <c r="I64" s="20"/>
      <c r="J64" s="19"/>
      <c r="K64" s="20"/>
      <c r="L64" s="20"/>
      <c r="M64" s="22"/>
      <c r="N64" s="20"/>
      <c r="O64" s="20"/>
      <c r="P64" s="19"/>
      <c r="Q64" s="20"/>
      <c r="R64" s="18"/>
      <c r="S64" s="19"/>
      <c r="T64" s="20"/>
      <c r="U64" s="20"/>
      <c r="V64" s="19"/>
      <c r="W64" s="20"/>
      <c r="X64" s="20"/>
      <c r="Y64" s="19"/>
      <c r="Z64" s="20"/>
      <c r="AA64" s="18"/>
      <c r="AB64" s="19"/>
      <c r="AC64" s="33">
        <f>COUNTIF($C64,"S")+2*COUNTIF($C64,"SN")+COUNTIF($C64,"N")+COUNTIF($F64,"S")+2*COUNTIF($F64,"SN")+COUNTIF($F64,"N")+COUNTIF($I64,"S")+2*COUNTIF($I64,"SN")+COUNTIF($I64,"N")+COUNTIF($K64,"S")+2*COUNTIF($K64,"SN")+COUNTIF($K64,"N")+COUNTIF($N64,"S")+2*COUNTIF($N64,"SN")+COUNTIF($N64,"N")+COUNTIF($Q64,"S")+2*COUNTIF($Q64,"SN")+COUNTIF($Q64,"N")+COUNTIF($T64,"S")+2*COUNTIF($T64,"SN")+COUNTIF($T64,"N")+COUNTIF($W64,"S")+2*COUNTIF($W64,"SN")+COUNTIF($W64,"N")+COUNTIF($Z64,"S")+2*COUNTIF($Z64,"SN")+COUNTIF($Z64,"N")</f>
        <v>1</v>
      </c>
      <c r="AD64" s="34">
        <f>COUNTIF($D64,"S")+2*COUNTIF($D64,"SN")+COUNTIF($D64,"N")+COUNTIF($G64,"S")+2*COUNTIF($G64,"SN")+COUNTIF($G64,"N")+COUNTIF($J64,"S")+2*COUNTIF($J64,"SN")+COUNTIF($J64,"N")+COUNTIF($L64,"S")+2*COUNTIF($L64,"SN")+COUNTIF($L64,"N")+COUNTIF($O64,"S")+2*COUNTIF($O64,"SN")+COUNTIF($O64,"N")+COUNTIF($R64,"S")+2*COUNTIF($R64,"SN")+COUNTIF($R64,"N")+COUNTIF($U64,"S")+2*COUNTIF($U64,"SN")+COUNTIF($U64,"N")+COUNTIF($X64,"S")+2*COUNTIF($X64,"SN")+COUNTIF($X64,"N")+COUNTIF($AA64,"S")+2*COUNTIF($AA64,"SN")+COUNTIF($AA64,"N")</f>
        <v>2</v>
      </c>
      <c r="AE64" s="35">
        <f>COUNTIF($E64,"S")+2*COUNTIF($E64,"SN")+COUNTIF($E64,"N")+COUNTIF($H64,"S")+2*COUNTIF($H64,"SN")+COUNTIF($H64,"N")+COUNTIF($M64,"S")+2*COUNTIF($M64,"SN")+COUNTIF($M64,"N")+COUNTIF($P64,"S")+2*COUNTIF($P64,"SN")+COUNTIF($P64,"N")+COUNTIF($S64,"S")+2*COUNTIF($S64,"SN")+COUNTIF($S64,"N")+COUNTIF($V64,"S")+2*COUNTIF($V64,"SN")+COUNTIF($V64,"N")+COUNTIF($Y64,"S")+2*COUNTIF($Y64,"SN")+COUNTIF($Y64,"N")+COUNTIF($AB64,"S")+2*COUNTIF($AB64,"SN")+COUNTIF($AB64,"N")</f>
        <v>0</v>
      </c>
      <c r="AF64" s="33">
        <f>COUNTIF($C64,"S")+COUNTIF($C64,"SN")+COUNTIF($F64,"S")+COUNTIF($F64,"SN")+COUNTIF($I64,"S")+COUNTIF($I64,"SN")+COUNTIF($K64,"S")+COUNTIF($K64,"SN")+COUNTIF($N64,"S")+COUNTIF($N64,"SN")+COUNTIF($Q64,"S")+COUNTIF($Q64,"SN")+COUNTIF($T64,"S")+COUNTIF($T64,"SN")+COUNTIF($W64,"S")+COUNTIF($W64,"SN")+COUNTIF($Z64,"S")+COUNTIF($Z64,"SN")</f>
        <v>1</v>
      </c>
      <c r="AG64" s="34">
        <f>COUNTIF($D64,"S")+COUNTIF($D64,"SN")+COUNTIF($G64,"S")+COUNTIF($G64,"SN")+COUNTIF($J64,"S")+COUNTIF($J64,"SN")+COUNTIF($L64,"S")+COUNTIF($L64,"SN")+COUNTIF($O64,"S")+COUNTIF($O64,"SN")+COUNTIF($R64,"S")+COUNTIF($R64,"SN")++COUNTIF($U64,"S")+COUNTIF($U64,"SN")+COUNTIF($X64,"S")+COUNTIF($X64,"SN")+COUNTIF($AA64,"S")+COUNTIF($AA64,"SN")</f>
        <v>1</v>
      </c>
      <c r="AH64" s="35">
        <f>COUNTIF($E64,"S")+COUNTIF($E64,"SN")+COUNTIF($H64,"S")+COUNTIF($H64,"SN")+COUNTIF($M64,"S")+COUNTIF($M64,"SN")+COUNTIF($P64,"S")+COUNTIF($P64,"SN")+COUNTIF($S64,"S")+COUNTIF($S64,"SN")+COUNTIF($V64,"S")+COUNTIF($V64,"SN")+COUNTIF($Y64,"S")+COUNTIF($Y64,"SN")+COUNTIF($AB64,"S")+COUNTIF($AB64,"SN")</f>
        <v>0</v>
      </c>
      <c r="AI64" s="36">
        <f>COUNTIF($C64,"SN")+COUNTIF($C64,"N")+COUNTIF($F64,"SN")+COUNTIF($F64,"N")+COUNTIF($I64,"SN")+COUNTIF($I64,"N")+COUNTIF($K64,"SN")+COUNTIF($K64,"N")+COUNTIF($N64,"SN")+COUNTIF($N64,"N")+COUNTIF($Q64,"SN")+COUNTIF($Q64,"N")+COUNTIF($T64,"SN")+COUNTIF($T64,"N")+COUNTIF($W64,"SN")+COUNTIF($W64,"N")+COUNTIF($Z64,"SN")+COUNTIF($Z64,"N")</f>
        <v>0</v>
      </c>
      <c r="AJ64" s="34">
        <f>COUNTIF($D64,"SN")+COUNTIF($D64,"N")+COUNTIF($G64,"SN")+COUNTIF($G64,"N")+COUNTIF($J64,"SN")+COUNTIF($J64,"N")+COUNTIF($L64,"SN")+COUNTIF($L64,"N")+COUNTIF($O64,"SN")+COUNTIF($O64,"N")+COUNTIF($R64,"SN")+COUNTIF($R64,"N")+COUNTIF($U64,"SN")+COUNTIF($U64,"N")+COUNTIF($X64,"SN")+COUNTIF($X64,"N")+COUNTIF($AA64,"SN")+COUNTIF($AA64,"N")</f>
        <v>1</v>
      </c>
      <c r="AK64" s="35">
        <f>COUNTIF($E64,"SN")+COUNTIF($E64,"N")+COUNTIF($H64,"SN")+COUNTIF($H64,"N")+COUNTIF($M64,"SN")+COUNTIF($M64,"N")+COUNTIF($P64,"SN")+COUNTIF($P64,"N")+COUNTIF($S64,"SN")+COUNTIF($S64,"N")+COUNTIF($V64,"SN")+COUNTIF($V64,"N")+COUNTIF($Y64,"SN")+COUNTIF($Y64,"N")+COUNTIF($AB64,"SN")+COUNTIF($AB64,"N")</f>
        <v>0</v>
      </c>
    </row>
    <row r="65" spans="1:37" x14ac:dyDescent="0.25">
      <c r="A65" s="17" t="s">
        <v>192</v>
      </c>
      <c r="B65" s="17" t="s">
        <v>193</v>
      </c>
      <c r="C65" s="18"/>
      <c r="D65" s="18"/>
      <c r="E65" s="19"/>
      <c r="F65" s="21" t="s">
        <v>16</v>
      </c>
      <c r="G65" s="23" t="s">
        <v>75</v>
      </c>
      <c r="H65" s="19"/>
      <c r="I65" s="20"/>
      <c r="J65" s="19"/>
      <c r="K65" s="20"/>
      <c r="L65" s="20"/>
      <c r="M65" s="22"/>
      <c r="N65" s="20"/>
      <c r="O65" s="20"/>
      <c r="P65" s="19"/>
      <c r="Q65" s="20"/>
      <c r="R65" s="18"/>
      <c r="S65" s="19"/>
      <c r="T65" s="20"/>
      <c r="U65" s="20"/>
      <c r="V65" s="19"/>
      <c r="W65" s="20"/>
      <c r="X65" s="20"/>
      <c r="Y65" s="19"/>
      <c r="Z65" s="20"/>
      <c r="AA65" s="18"/>
      <c r="AB65" s="19"/>
      <c r="AC65" s="33">
        <f>COUNTIF($C65,"S")+2*COUNTIF($C65,"SN")+COUNTIF($C65,"N")+COUNTIF($F65,"S")+2*COUNTIF($F65,"SN")+COUNTIF($F65,"N")+COUNTIF($I65,"S")+2*COUNTIF($I65,"SN")+COUNTIF($I65,"N")+COUNTIF($K65,"S")+2*COUNTIF($K65,"SN")+COUNTIF($K65,"N")+COUNTIF($N65,"S")+2*COUNTIF($N65,"SN")+COUNTIF($N65,"N")+COUNTIF($Q65,"S")+2*COUNTIF($Q65,"SN")+COUNTIF($Q65,"N")+COUNTIF($T65,"S")+2*COUNTIF($T65,"SN")+COUNTIF($T65,"N")+COUNTIF($W65,"S")+2*COUNTIF($W65,"SN")+COUNTIF($W65,"N")+COUNTIF($Z65,"S")+2*COUNTIF($Z65,"SN")+COUNTIF($Z65,"N")</f>
        <v>1</v>
      </c>
      <c r="AD65" s="34">
        <f>COUNTIF($D65,"S")+2*COUNTIF($D65,"SN")+COUNTIF($D65,"N")+COUNTIF($G65,"S")+2*COUNTIF($G65,"SN")+COUNTIF($G65,"N")+COUNTIF($J65,"S")+2*COUNTIF($J65,"SN")+COUNTIF($J65,"N")+COUNTIF($L65,"S")+2*COUNTIF($L65,"SN")+COUNTIF($L65,"N")+COUNTIF($O65,"S")+2*COUNTIF($O65,"SN")+COUNTIF($O65,"N")+COUNTIF($R65,"S")+2*COUNTIF($R65,"SN")+COUNTIF($R65,"N")+COUNTIF($U65,"S")+2*COUNTIF($U65,"SN")+COUNTIF($U65,"N")+COUNTIF($X65,"S")+2*COUNTIF($X65,"SN")+COUNTIF($X65,"N")+COUNTIF($AA65,"S")+2*COUNTIF($AA65,"SN")+COUNTIF($AA65,"N")</f>
        <v>2</v>
      </c>
      <c r="AE65" s="35">
        <f>COUNTIF($E65,"S")+2*COUNTIF($E65,"SN")+COUNTIF($E65,"N")+COUNTIF($H65,"S")+2*COUNTIF($H65,"SN")+COUNTIF($H65,"N")+COUNTIF($M65,"S")+2*COUNTIF($M65,"SN")+COUNTIF($M65,"N")+COUNTIF($P65,"S")+2*COUNTIF($P65,"SN")+COUNTIF($P65,"N")+COUNTIF($S65,"S")+2*COUNTIF($S65,"SN")+COUNTIF($S65,"N")+COUNTIF($V65,"S")+2*COUNTIF($V65,"SN")+COUNTIF($V65,"N")+COUNTIF($Y65,"S")+2*COUNTIF($Y65,"SN")+COUNTIF($Y65,"N")+COUNTIF($AB65,"S")+2*COUNTIF($AB65,"SN")+COUNTIF($AB65,"N")</f>
        <v>0</v>
      </c>
      <c r="AF65" s="33">
        <f>COUNTIF($C65,"S")+COUNTIF($C65,"SN")+COUNTIF($F65,"S")+COUNTIF($F65,"SN")+COUNTIF($I65,"S")+COUNTIF($I65,"SN")+COUNTIF($K65,"S")+COUNTIF($K65,"SN")+COUNTIF($N65,"S")+COUNTIF($N65,"SN")+COUNTIF($Q65,"S")+COUNTIF($Q65,"SN")+COUNTIF($T65,"S")+COUNTIF($T65,"SN")+COUNTIF($W65,"S")+COUNTIF($W65,"SN")+COUNTIF($Z65,"S")+COUNTIF($Z65,"SN")</f>
        <v>1</v>
      </c>
      <c r="AG65" s="34">
        <f>COUNTIF($D65,"S")+COUNTIF($D65,"SN")+COUNTIF($G65,"S")+COUNTIF($G65,"SN")+COUNTIF($J65,"S")+COUNTIF($J65,"SN")+COUNTIF($L65,"S")+COUNTIF($L65,"SN")+COUNTIF($O65,"S")+COUNTIF($O65,"SN")+COUNTIF($R65,"S")+COUNTIF($R65,"SN")++COUNTIF($U65,"S")+COUNTIF($U65,"SN")+COUNTIF($X65,"S")+COUNTIF($X65,"SN")+COUNTIF($AA65,"S")+COUNTIF($AA65,"SN")</f>
        <v>1</v>
      </c>
      <c r="AH65" s="35">
        <f>COUNTIF($E65,"S")+COUNTIF($E65,"SN")+COUNTIF($H65,"S")+COUNTIF($H65,"SN")+COUNTIF($M65,"S")+COUNTIF($M65,"SN")+COUNTIF($P65,"S")+COUNTIF($P65,"SN")+COUNTIF($S65,"S")+COUNTIF($S65,"SN")+COUNTIF($V65,"S")+COUNTIF($V65,"SN")+COUNTIF($Y65,"S")+COUNTIF($Y65,"SN")+COUNTIF($AB65,"S")+COUNTIF($AB65,"SN")</f>
        <v>0</v>
      </c>
      <c r="AI65" s="36">
        <f>COUNTIF($C65,"SN")+COUNTIF($C65,"N")+COUNTIF($F65,"SN")+COUNTIF($F65,"N")+COUNTIF($I65,"SN")+COUNTIF($I65,"N")+COUNTIF($K65,"SN")+COUNTIF($K65,"N")+COUNTIF($N65,"SN")+COUNTIF($N65,"N")+COUNTIF($Q65,"SN")+COUNTIF($Q65,"N")+COUNTIF($T65,"SN")+COUNTIF($T65,"N")+COUNTIF($W65,"SN")+COUNTIF($W65,"N")+COUNTIF($Z65,"SN")+COUNTIF($Z65,"N")</f>
        <v>0</v>
      </c>
      <c r="AJ65" s="34">
        <f>COUNTIF($D65,"SN")+COUNTIF($D65,"N")+COUNTIF($G65,"SN")+COUNTIF($G65,"N")+COUNTIF($J65,"SN")+COUNTIF($J65,"N")+COUNTIF($L65,"SN")+COUNTIF($L65,"N")+COUNTIF($O65,"SN")+COUNTIF($O65,"N")+COUNTIF($R65,"SN")+COUNTIF($R65,"N")+COUNTIF($U65,"SN")+COUNTIF($U65,"N")+COUNTIF($X65,"SN")+COUNTIF($X65,"N")+COUNTIF($AA65,"SN")+COUNTIF($AA65,"N")</f>
        <v>1</v>
      </c>
      <c r="AK65" s="35">
        <f>COUNTIF($E65,"SN")+COUNTIF($E65,"N")+COUNTIF($H65,"SN")+COUNTIF($H65,"N")+COUNTIF($M65,"SN")+COUNTIF($M65,"N")+COUNTIF($P65,"SN")+COUNTIF($P65,"N")+COUNTIF($S65,"SN")+COUNTIF($S65,"N")+COUNTIF($V65,"SN")+COUNTIF($V65,"N")+COUNTIF($Y65,"SN")+COUNTIF($Y65,"N")+COUNTIF($AB65,"SN")+COUNTIF($AB65,"N")</f>
        <v>0</v>
      </c>
    </row>
    <row r="66" spans="1:37" x14ac:dyDescent="0.25">
      <c r="A66" s="17" t="s">
        <v>194</v>
      </c>
      <c r="B66" s="17" t="s">
        <v>195</v>
      </c>
      <c r="C66" s="18"/>
      <c r="D66" s="18"/>
      <c r="E66" s="19"/>
      <c r="F66" s="37"/>
      <c r="G66" s="23" t="s">
        <v>16</v>
      </c>
      <c r="H66" s="19"/>
      <c r="I66" s="20"/>
      <c r="J66" s="19"/>
      <c r="K66" s="20"/>
      <c r="L66" s="20"/>
      <c r="M66" s="22"/>
      <c r="N66" s="20"/>
      <c r="O66" s="20"/>
      <c r="P66" s="19"/>
      <c r="Q66" s="20"/>
      <c r="R66" s="18"/>
      <c r="S66" s="19"/>
      <c r="T66" s="20"/>
      <c r="U66" s="20"/>
      <c r="V66" s="19"/>
      <c r="W66" s="20"/>
      <c r="X66" s="20"/>
      <c r="Y66" s="19"/>
      <c r="Z66" s="20"/>
      <c r="AA66" s="18"/>
      <c r="AB66" s="19"/>
      <c r="AC66" s="33"/>
      <c r="AD66" s="34"/>
      <c r="AE66" s="35"/>
      <c r="AF66" s="33"/>
      <c r="AG66" s="34"/>
      <c r="AH66" s="35"/>
      <c r="AI66" s="36"/>
      <c r="AJ66" s="34"/>
      <c r="AK66" s="35"/>
    </row>
    <row r="67" spans="1:37" x14ac:dyDescent="0.25">
      <c r="A67" s="17" t="s">
        <v>196</v>
      </c>
      <c r="B67" s="17" t="s">
        <v>197</v>
      </c>
      <c r="C67" s="18"/>
      <c r="D67" s="18"/>
      <c r="E67" s="19"/>
      <c r="F67" s="37"/>
      <c r="G67" s="23" t="s">
        <v>75</v>
      </c>
      <c r="H67" s="19"/>
      <c r="I67" s="20"/>
      <c r="J67" s="19"/>
      <c r="K67" s="20"/>
      <c r="L67" s="20"/>
      <c r="M67" s="22"/>
      <c r="N67" s="20"/>
      <c r="O67" s="20"/>
      <c r="P67" s="19"/>
      <c r="Q67" s="20"/>
      <c r="R67" s="18"/>
      <c r="S67" s="19"/>
      <c r="T67" s="20"/>
      <c r="U67" s="20"/>
      <c r="V67" s="19"/>
      <c r="W67" s="20"/>
      <c r="X67" s="20"/>
      <c r="Y67" s="19"/>
      <c r="Z67" s="20"/>
      <c r="AA67" s="18"/>
      <c r="AB67" s="19"/>
      <c r="AC67" s="33"/>
      <c r="AD67" s="34"/>
      <c r="AE67" s="35"/>
      <c r="AF67" s="33"/>
      <c r="AG67" s="34"/>
      <c r="AH67" s="35"/>
      <c r="AI67" s="36"/>
      <c r="AJ67" s="34"/>
      <c r="AK67" s="35"/>
    </row>
    <row r="68" spans="1:37" x14ac:dyDescent="0.25">
      <c r="A68" s="17" t="s">
        <v>198</v>
      </c>
      <c r="B68" s="17" t="s">
        <v>199</v>
      </c>
      <c r="C68" s="23" t="s">
        <v>16</v>
      </c>
      <c r="D68" s="23" t="s">
        <v>16</v>
      </c>
      <c r="E68" s="19"/>
      <c r="F68" s="21" t="s">
        <v>16</v>
      </c>
      <c r="G68" s="23" t="s">
        <v>16</v>
      </c>
      <c r="H68" s="19"/>
      <c r="I68" s="20"/>
      <c r="J68" s="19"/>
      <c r="K68" s="20"/>
      <c r="L68" s="20"/>
      <c r="M68" s="22"/>
      <c r="N68" s="20"/>
      <c r="O68" s="20"/>
      <c r="P68" s="19"/>
      <c r="Q68" s="20"/>
      <c r="R68" s="18"/>
      <c r="S68" s="19"/>
      <c r="T68" s="20"/>
      <c r="U68" s="20"/>
      <c r="V68" s="19"/>
      <c r="W68" s="20"/>
      <c r="X68" s="20"/>
      <c r="Y68" s="19"/>
      <c r="Z68" s="20"/>
      <c r="AA68" s="18"/>
      <c r="AB68" s="19"/>
      <c r="AC68" s="33">
        <f t="shared" ref="AC68:AC107" si="45">COUNTIF($C68,"S")+2*COUNTIF($C68,"SN")+COUNTIF($C68,"N")+COUNTIF($F68,"S")+2*COUNTIF($F68,"SN")+COUNTIF($F68,"N")+COUNTIF($I68,"S")+2*COUNTIF($I68,"SN")+COUNTIF($I68,"N")+COUNTIF($K68,"S")+2*COUNTIF($K68,"SN")+COUNTIF($K68,"N")+COUNTIF($N68,"S")+2*COUNTIF($N68,"SN")+COUNTIF($N68,"N")+COUNTIF($Q68,"S")+2*COUNTIF($Q68,"SN")+COUNTIF($Q68,"N")+COUNTIF($T68,"S")+2*COUNTIF($T68,"SN")+COUNTIF($T68,"N")+COUNTIF($W68,"S")+2*COUNTIF($W68,"SN")+COUNTIF($W68,"N")+COUNTIF($Z68,"S")+2*COUNTIF($Z68,"SN")+COUNTIF($Z68,"N")</f>
        <v>2</v>
      </c>
      <c r="AD68" s="34">
        <f t="shared" ref="AD68:AD107" si="46">COUNTIF($D68,"S")+2*COUNTIF($D68,"SN")+COUNTIF($D68,"N")+COUNTIF($G68,"S")+2*COUNTIF($G68,"SN")+COUNTIF($G68,"N")+COUNTIF($J68,"S")+2*COUNTIF($J68,"SN")+COUNTIF($J68,"N")+COUNTIF($L68,"S")+2*COUNTIF($L68,"SN")+COUNTIF($L68,"N")+COUNTIF($O68,"S")+2*COUNTIF($O68,"SN")+COUNTIF($O68,"N")+COUNTIF($R68,"S")+2*COUNTIF($R68,"SN")+COUNTIF($R68,"N")+COUNTIF($U68,"S")+2*COUNTIF($U68,"SN")+COUNTIF($U68,"N")+COUNTIF($X68,"S")+2*COUNTIF($X68,"SN")+COUNTIF($X68,"N")+COUNTIF($AA68,"S")+2*COUNTIF($AA68,"SN")+COUNTIF($AA68,"N")</f>
        <v>2</v>
      </c>
      <c r="AE68" s="35">
        <f t="shared" ref="AE68:AE107" si="47">COUNTIF($E68,"S")+2*COUNTIF($E68,"SN")+COUNTIF($E68,"N")+COUNTIF($H68,"S")+2*COUNTIF($H68,"SN")+COUNTIF($H68,"N")+COUNTIF($M68,"S")+2*COUNTIF($M68,"SN")+COUNTIF($M68,"N")+COUNTIF($P68,"S")+2*COUNTIF($P68,"SN")+COUNTIF($P68,"N")+COUNTIF($S68,"S")+2*COUNTIF($S68,"SN")+COUNTIF($S68,"N")+COUNTIF($V68,"S")+2*COUNTIF($V68,"SN")+COUNTIF($V68,"N")+COUNTIF($Y68,"S")+2*COUNTIF($Y68,"SN")+COUNTIF($Y68,"N")+COUNTIF($AB68,"S")+2*COUNTIF($AB68,"SN")+COUNTIF($AB68,"N")</f>
        <v>0</v>
      </c>
      <c r="AF68" s="33">
        <f t="shared" ref="AF68:AF107" si="48">COUNTIF($C68,"S")+COUNTIF($C68,"SN")+COUNTIF($F68,"S")+COUNTIF($F68,"SN")+COUNTIF($I68,"S")+COUNTIF($I68,"SN")+COUNTIF($K68,"S")+COUNTIF($K68,"SN")+COUNTIF($N68,"S")+COUNTIF($N68,"SN")+COUNTIF($Q68,"S")+COUNTIF($Q68,"SN")+COUNTIF($T68,"S")+COUNTIF($T68,"SN")+COUNTIF($W68,"S")+COUNTIF($W68,"SN")+COUNTIF($Z68,"S")+COUNTIF($Z68,"SN")</f>
        <v>2</v>
      </c>
      <c r="AG68" s="34">
        <f t="shared" ref="AG68:AG107" si="49">COUNTIF($D68,"S")+COUNTIF($D68,"SN")+COUNTIF($G68,"S")+COUNTIF($G68,"SN")+COUNTIF($J68,"S")+COUNTIF($J68,"SN")+COUNTIF($L68,"S")+COUNTIF($L68,"SN")+COUNTIF($O68,"S")+COUNTIF($O68,"SN")+COUNTIF($R68,"S")+COUNTIF($R68,"SN")++COUNTIF($U68,"S")+COUNTIF($U68,"SN")+COUNTIF($X68,"S")+COUNTIF($X68,"SN")+COUNTIF($AA68,"S")+COUNTIF($AA68,"SN")</f>
        <v>2</v>
      </c>
      <c r="AH68" s="35">
        <f t="shared" ref="AH68:AH107" si="50">COUNTIF($E68,"S")+COUNTIF($E68,"SN")+COUNTIF($H68,"S")+COUNTIF($H68,"SN")+COUNTIF($M68,"S")+COUNTIF($M68,"SN")+COUNTIF($P68,"S")+COUNTIF($P68,"SN")+COUNTIF($S68,"S")+COUNTIF($S68,"SN")+COUNTIF($V68,"S")+COUNTIF($V68,"SN")+COUNTIF($Y68,"S")+COUNTIF($Y68,"SN")+COUNTIF($AB68,"S")+COUNTIF($AB68,"SN")</f>
        <v>0</v>
      </c>
      <c r="AI68" s="36">
        <f t="shared" ref="AI68:AI107" si="51">COUNTIF($C68,"SN")+COUNTIF($C68,"N")+COUNTIF($F68,"SN")+COUNTIF($F68,"N")+COUNTIF($I68,"SN")+COUNTIF($I68,"N")+COUNTIF($K68,"SN")+COUNTIF($K68,"N")+COUNTIF($N68,"SN")+COUNTIF($N68,"N")+COUNTIF($Q68,"SN")+COUNTIF($Q68,"N")+COUNTIF($T68,"SN")+COUNTIF($T68,"N")+COUNTIF($W68,"SN")+COUNTIF($W68,"N")+COUNTIF($Z68,"SN")+COUNTIF($Z68,"N")</f>
        <v>0</v>
      </c>
      <c r="AJ68" s="34">
        <f t="shared" ref="AJ68:AJ107" si="52">COUNTIF($D68,"SN")+COUNTIF($D68,"N")+COUNTIF($G68,"SN")+COUNTIF($G68,"N")+COUNTIF($J68,"SN")+COUNTIF($J68,"N")+COUNTIF($L68,"SN")+COUNTIF($L68,"N")+COUNTIF($O68,"SN")+COUNTIF($O68,"N")+COUNTIF($R68,"SN")+COUNTIF($R68,"N")+COUNTIF($U68,"SN")+COUNTIF($U68,"N")+COUNTIF($X68,"SN")+COUNTIF($X68,"N")+COUNTIF($AA68,"SN")+COUNTIF($AA68,"N")</f>
        <v>0</v>
      </c>
      <c r="AK68" s="35">
        <f t="shared" ref="AK68:AK107" si="53">COUNTIF($E68,"SN")+COUNTIF($E68,"N")+COUNTIF($H68,"SN")+COUNTIF($H68,"N")+COUNTIF($M68,"SN")+COUNTIF($M68,"N")+COUNTIF($P68,"SN")+COUNTIF($P68,"N")+COUNTIF($S68,"SN")+COUNTIF($S68,"N")+COUNTIF($V68,"SN")+COUNTIF($V68,"N")+COUNTIF($Y68,"SN")+COUNTIF($Y68,"N")+COUNTIF($AB68,"SN")+COUNTIF($AB68,"N")</f>
        <v>0</v>
      </c>
    </row>
    <row r="69" spans="1:37" x14ac:dyDescent="0.25">
      <c r="A69" s="17" t="s">
        <v>200</v>
      </c>
      <c r="B69" s="17" t="s">
        <v>201</v>
      </c>
      <c r="C69" s="23" t="s">
        <v>16</v>
      </c>
      <c r="D69" s="23" t="s">
        <v>16</v>
      </c>
      <c r="E69" s="19"/>
      <c r="F69" s="21" t="s">
        <v>16</v>
      </c>
      <c r="G69" s="23" t="s">
        <v>75</v>
      </c>
      <c r="H69" s="19"/>
      <c r="I69" s="20"/>
      <c r="J69" s="19"/>
      <c r="K69" s="20"/>
      <c r="L69" s="20"/>
      <c r="M69" s="22"/>
      <c r="N69" s="20"/>
      <c r="O69" s="20"/>
      <c r="P69" s="19"/>
      <c r="Q69" s="20"/>
      <c r="R69" s="18"/>
      <c r="S69" s="19"/>
      <c r="T69" s="20"/>
      <c r="U69" s="20"/>
      <c r="V69" s="19"/>
      <c r="W69" s="20"/>
      <c r="X69" s="20"/>
      <c r="Y69" s="19"/>
      <c r="Z69" s="20"/>
      <c r="AA69" s="18"/>
      <c r="AB69" s="19"/>
      <c r="AC69" s="33">
        <f t="shared" si="45"/>
        <v>2</v>
      </c>
      <c r="AD69" s="34">
        <f t="shared" si="46"/>
        <v>3</v>
      </c>
      <c r="AE69" s="35">
        <f t="shared" si="47"/>
        <v>0</v>
      </c>
      <c r="AF69" s="33">
        <f t="shared" si="48"/>
        <v>2</v>
      </c>
      <c r="AG69" s="34">
        <f t="shared" si="49"/>
        <v>2</v>
      </c>
      <c r="AH69" s="35">
        <f t="shared" si="50"/>
        <v>0</v>
      </c>
      <c r="AI69" s="36">
        <f t="shared" si="51"/>
        <v>0</v>
      </c>
      <c r="AJ69" s="34">
        <f t="shared" si="52"/>
        <v>1</v>
      </c>
      <c r="AK69" s="35">
        <f t="shared" si="53"/>
        <v>0</v>
      </c>
    </row>
    <row r="70" spans="1:37" x14ac:dyDescent="0.25">
      <c r="A70" s="17" t="s">
        <v>202</v>
      </c>
      <c r="B70" s="17" t="s">
        <v>203</v>
      </c>
      <c r="C70" s="32" t="s">
        <v>75</v>
      </c>
      <c r="D70" s="32" t="s">
        <v>75</v>
      </c>
      <c r="E70" s="19"/>
      <c r="F70" s="20"/>
      <c r="G70" s="18"/>
      <c r="H70" s="19"/>
      <c r="I70" s="21" t="s">
        <v>75</v>
      </c>
      <c r="J70" s="37"/>
      <c r="K70" s="20"/>
      <c r="L70" s="20"/>
      <c r="M70" s="22"/>
      <c r="N70" s="20"/>
      <c r="O70" s="20"/>
      <c r="P70" s="19"/>
      <c r="Q70" s="32" t="s">
        <v>75</v>
      </c>
      <c r="R70" s="18"/>
      <c r="S70" s="19"/>
      <c r="T70" s="20"/>
      <c r="U70" s="20"/>
      <c r="V70" s="19"/>
      <c r="W70" s="32" t="s">
        <v>75</v>
      </c>
      <c r="X70" s="20"/>
      <c r="Y70" s="19"/>
      <c r="Z70" s="20"/>
      <c r="AA70" s="18"/>
      <c r="AB70" s="19"/>
      <c r="AC70" s="33">
        <f t="shared" si="45"/>
        <v>8</v>
      </c>
      <c r="AD70" s="34">
        <f t="shared" si="46"/>
        <v>2</v>
      </c>
      <c r="AE70" s="35">
        <f t="shared" si="47"/>
        <v>0</v>
      </c>
      <c r="AF70" s="33">
        <f t="shared" si="48"/>
        <v>4</v>
      </c>
      <c r="AG70" s="34">
        <f t="shared" si="49"/>
        <v>1</v>
      </c>
      <c r="AH70" s="35">
        <f t="shared" si="50"/>
        <v>0</v>
      </c>
      <c r="AI70" s="36">
        <f t="shared" si="51"/>
        <v>4</v>
      </c>
      <c r="AJ70" s="34">
        <f t="shared" si="52"/>
        <v>1</v>
      </c>
      <c r="AK70" s="35">
        <f t="shared" si="53"/>
        <v>0</v>
      </c>
    </row>
    <row r="71" spans="1:37" x14ac:dyDescent="0.25">
      <c r="A71" s="17" t="s">
        <v>204</v>
      </c>
      <c r="B71" s="17" t="s">
        <v>205</v>
      </c>
      <c r="C71" s="18"/>
      <c r="D71" s="18"/>
      <c r="E71" s="19"/>
      <c r="F71" s="20"/>
      <c r="G71" s="18"/>
      <c r="H71" s="19"/>
      <c r="I71" s="20"/>
      <c r="J71" s="19"/>
      <c r="K71" s="20"/>
      <c r="L71" s="20"/>
      <c r="M71" s="22"/>
      <c r="N71" s="20"/>
      <c r="O71" s="20"/>
      <c r="P71" s="24" t="s">
        <v>16</v>
      </c>
      <c r="Q71" s="20"/>
      <c r="R71" s="18"/>
      <c r="S71" s="32" t="s">
        <v>75</v>
      </c>
      <c r="T71" s="20"/>
      <c r="U71" s="20"/>
      <c r="V71" s="32" t="s">
        <v>75</v>
      </c>
      <c r="W71" s="20"/>
      <c r="X71" s="20"/>
      <c r="Y71" s="19"/>
      <c r="Z71" s="20"/>
      <c r="AA71" s="18"/>
      <c r="AB71" s="40" t="s">
        <v>75</v>
      </c>
      <c r="AC71" s="33">
        <f t="shared" si="45"/>
        <v>0</v>
      </c>
      <c r="AD71" s="34">
        <f t="shared" si="46"/>
        <v>0</v>
      </c>
      <c r="AE71" s="35">
        <f t="shared" si="47"/>
        <v>7</v>
      </c>
      <c r="AF71" s="33">
        <f t="shared" si="48"/>
        <v>0</v>
      </c>
      <c r="AG71" s="34">
        <f t="shared" si="49"/>
        <v>0</v>
      </c>
      <c r="AH71" s="35">
        <f t="shared" si="50"/>
        <v>4</v>
      </c>
      <c r="AI71" s="36">
        <f t="shared" si="51"/>
        <v>0</v>
      </c>
      <c r="AJ71" s="34">
        <f t="shared" si="52"/>
        <v>0</v>
      </c>
      <c r="AK71" s="35">
        <f t="shared" si="53"/>
        <v>3</v>
      </c>
    </row>
    <row r="72" spans="1:37" x14ac:dyDescent="0.25">
      <c r="A72" s="17" t="s">
        <v>206</v>
      </c>
      <c r="B72" s="17" t="s">
        <v>207</v>
      </c>
      <c r="C72" s="23" t="s">
        <v>16</v>
      </c>
      <c r="D72" s="18"/>
      <c r="E72" s="19"/>
      <c r="F72" s="20"/>
      <c r="G72" s="18"/>
      <c r="H72" s="19"/>
      <c r="I72" s="20"/>
      <c r="J72" s="19"/>
      <c r="K72" s="20"/>
      <c r="L72" s="20"/>
      <c r="M72" s="22"/>
      <c r="N72" s="20"/>
      <c r="O72" s="20"/>
      <c r="P72" s="19"/>
      <c r="Q72" s="20"/>
      <c r="R72" s="18"/>
      <c r="S72" s="19"/>
      <c r="T72" s="20"/>
      <c r="U72" s="20"/>
      <c r="V72" s="19"/>
      <c r="W72" s="20"/>
      <c r="X72" s="20"/>
      <c r="Y72" s="19"/>
      <c r="Z72" s="20"/>
      <c r="AA72" s="18"/>
      <c r="AB72" s="19"/>
      <c r="AC72" s="33">
        <f t="shared" si="45"/>
        <v>1</v>
      </c>
      <c r="AD72" s="34">
        <f t="shared" si="46"/>
        <v>0</v>
      </c>
      <c r="AE72" s="35">
        <f t="shared" si="47"/>
        <v>0</v>
      </c>
      <c r="AF72" s="33">
        <f t="shared" si="48"/>
        <v>1</v>
      </c>
      <c r="AG72" s="34">
        <f t="shared" si="49"/>
        <v>0</v>
      </c>
      <c r="AH72" s="35">
        <f t="shared" si="50"/>
        <v>0</v>
      </c>
      <c r="AI72" s="36">
        <f t="shared" si="51"/>
        <v>0</v>
      </c>
      <c r="AJ72" s="34">
        <f t="shared" si="52"/>
        <v>0</v>
      </c>
      <c r="AK72" s="35">
        <f t="shared" si="53"/>
        <v>0</v>
      </c>
    </row>
    <row r="73" spans="1:37" s="45" customFormat="1" x14ac:dyDescent="0.25">
      <c r="A73" s="17" t="s">
        <v>208</v>
      </c>
      <c r="B73" s="17" t="s">
        <v>209</v>
      </c>
      <c r="C73" s="44" t="s">
        <v>16</v>
      </c>
      <c r="D73" s="44" t="s">
        <v>16</v>
      </c>
      <c r="E73" s="19"/>
      <c r="F73" s="20"/>
      <c r="G73" s="18"/>
      <c r="H73" s="19"/>
      <c r="I73" s="20"/>
      <c r="J73" s="19"/>
      <c r="K73" s="20"/>
      <c r="L73" s="20"/>
      <c r="M73" s="22"/>
      <c r="N73" s="20"/>
      <c r="O73" s="20"/>
      <c r="P73" s="19"/>
      <c r="Q73" s="20"/>
      <c r="R73" s="18"/>
      <c r="S73" s="19"/>
      <c r="T73" s="20"/>
      <c r="U73" s="20"/>
      <c r="V73" s="19"/>
      <c r="W73" s="20"/>
      <c r="X73" s="20"/>
      <c r="Y73" s="19"/>
      <c r="Z73" s="20"/>
      <c r="AA73" s="18"/>
      <c r="AB73" s="19"/>
      <c r="AC73" s="33">
        <f t="shared" si="45"/>
        <v>1</v>
      </c>
      <c r="AD73" s="34">
        <f t="shared" si="46"/>
        <v>1</v>
      </c>
      <c r="AE73" s="35">
        <f t="shared" si="47"/>
        <v>0</v>
      </c>
      <c r="AF73" s="33">
        <f t="shared" si="48"/>
        <v>1</v>
      </c>
      <c r="AG73" s="34">
        <f t="shared" si="49"/>
        <v>1</v>
      </c>
      <c r="AH73" s="35">
        <f t="shared" si="50"/>
        <v>0</v>
      </c>
      <c r="AI73" s="36">
        <f t="shared" si="51"/>
        <v>0</v>
      </c>
      <c r="AJ73" s="34">
        <f t="shared" si="52"/>
        <v>0</v>
      </c>
      <c r="AK73" s="35">
        <f t="shared" si="53"/>
        <v>0</v>
      </c>
    </row>
    <row r="74" spans="1:37" x14ac:dyDescent="0.25">
      <c r="A74" s="17" t="s">
        <v>210</v>
      </c>
      <c r="B74" s="17" t="s">
        <v>211</v>
      </c>
      <c r="C74" s="18"/>
      <c r="D74" s="18"/>
      <c r="E74" s="19"/>
      <c r="F74" s="20"/>
      <c r="G74" s="18"/>
      <c r="H74" s="19"/>
      <c r="I74" s="20"/>
      <c r="J74" s="19"/>
      <c r="K74" s="32" t="s">
        <v>75</v>
      </c>
      <c r="L74" s="20"/>
      <c r="M74" s="22"/>
      <c r="N74" s="20"/>
      <c r="O74" s="20"/>
      <c r="P74" s="19"/>
      <c r="Q74" s="20"/>
      <c r="R74" s="18"/>
      <c r="S74" s="19"/>
      <c r="T74" s="20"/>
      <c r="U74" s="20"/>
      <c r="V74" s="19"/>
      <c r="W74" s="20"/>
      <c r="X74" s="20"/>
      <c r="Y74" s="19"/>
      <c r="Z74" s="20"/>
      <c r="AA74" s="18"/>
      <c r="AB74" s="19"/>
      <c r="AC74" s="33">
        <f t="shared" si="45"/>
        <v>2</v>
      </c>
      <c r="AD74" s="34">
        <f t="shared" si="46"/>
        <v>0</v>
      </c>
      <c r="AE74" s="35">
        <f t="shared" si="47"/>
        <v>0</v>
      </c>
      <c r="AF74" s="33">
        <f t="shared" si="48"/>
        <v>1</v>
      </c>
      <c r="AG74" s="34">
        <f t="shared" si="49"/>
        <v>0</v>
      </c>
      <c r="AH74" s="35">
        <f t="shared" si="50"/>
        <v>0</v>
      </c>
      <c r="AI74" s="36">
        <f t="shared" si="51"/>
        <v>1</v>
      </c>
      <c r="AJ74" s="34">
        <f t="shared" si="52"/>
        <v>0</v>
      </c>
      <c r="AK74" s="35">
        <f t="shared" si="53"/>
        <v>0</v>
      </c>
    </row>
    <row r="75" spans="1:37" x14ac:dyDescent="0.25">
      <c r="A75" s="17" t="s">
        <v>212</v>
      </c>
      <c r="B75" s="17" t="s">
        <v>213</v>
      </c>
      <c r="C75" s="18"/>
      <c r="D75" s="18"/>
      <c r="E75" s="24" t="s">
        <v>16</v>
      </c>
      <c r="F75" s="20"/>
      <c r="G75" s="18"/>
      <c r="H75" s="19"/>
      <c r="I75" s="20"/>
      <c r="J75" s="19"/>
      <c r="K75" s="20"/>
      <c r="L75" s="20"/>
      <c r="M75" s="22"/>
      <c r="N75" s="20"/>
      <c r="O75" s="20"/>
      <c r="P75" s="19"/>
      <c r="Q75" s="20"/>
      <c r="R75" s="18"/>
      <c r="S75" s="19"/>
      <c r="T75" s="20"/>
      <c r="U75" s="20"/>
      <c r="V75" s="19"/>
      <c r="W75" s="20"/>
      <c r="X75" s="20"/>
      <c r="Y75" s="19"/>
      <c r="Z75" s="20"/>
      <c r="AA75" s="18"/>
      <c r="AB75" s="19"/>
      <c r="AC75" s="33">
        <f t="shared" si="45"/>
        <v>0</v>
      </c>
      <c r="AD75" s="34">
        <f t="shared" si="46"/>
        <v>0</v>
      </c>
      <c r="AE75" s="35">
        <f t="shared" si="47"/>
        <v>1</v>
      </c>
      <c r="AF75" s="33">
        <f t="shared" si="48"/>
        <v>0</v>
      </c>
      <c r="AG75" s="34">
        <f t="shared" si="49"/>
        <v>0</v>
      </c>
      <c r="AH75" s="35">
        <f t="shared" si="50"/>
        <v>1</v>
      </c>
      <c r="AI75" s="36">
        <f t="shared" si="51"/>
        <v>0</v>
      </c>
      <c r="AJ75" s="34">
        <f t="shared" si="52"/>
        <v>0</v>
      </c>
      <c r="AK75" s="35">
        <f t="shared" si="53"/>
        <v>0</v>
      </c>
    </row>
    <row r="76" spans="1:37" x14ac:dyDescent="0.25">
      <c r="A76" s="17" t="s">
        <v>214</v>
      </c>
      <c r="B76" s="17" t="s">
        <v>215</v>
      </c>
      <c r="C76" s="18"/>
      <c r="D76" s="18"/>
      <c r="E76" s="19"/>
      <c r="F76" s="20"/>
      <c r="G76" s="18"/>
      <c r="H76" s="19"/>
      <c r="I76" s="20"/>
      <c r="J76" s="19"/>
      <c r="K76" s="32" t="s">
        <v>75</v>
      </c>
      <c r="L76" s="20"/>
      <c r="M76" s="22"/>
      <c r="N76" s="20"/>
      <c r="O76" s="20"/>
      <c r="P76" s="19"/>
      <c r="Q76" s="20"/>
      <c r="R76" s="18"/>
      <c r="S76" s="19"/>
      <c r="T76" s="20"/>
      <c r="U76" s="20"/>
      <c r="V76" s="19"/>
      <c r="W76" s="20"/>
      <c r="X76" s="20"/>
      <c r="Y76" s="19"/>
      <c r="Z76" s="20"/>
      <c r="AA76" s="18"/>
      <c r="AB76" s="19"/>
      <c r="AC76" s="33">
        <f t="shared" si="45"/>
        <v>2</v>
      </c>
      <c r="AD76" s="34">
        <f t="shared" si="46"/>
        <v>0</v>
      </c>
      <c r="AE76" s="35">
        <f t="shared" si="47"/>
        <v>0</v>
      </c>
      <c r="AF76" s="33">
        <f t="shared" si="48"/>
        <v>1</v>
      </c>
      <c r="AG76" s="34">
        <f t="shared" si="49"/>
        <v>0</v>
      </c>
      <c r="AH76" s="35">
        <f t="shared" si="50"/>
        <v>0</v>
      </c>
      <c r="AI76" s="36">
        <f t="shared" si="51"/>
        <v>1</v>
      </c>
      <c r="AJ76" s="34">
        <f t="shared" si="52"/>
        <v>0</v>
      </c>
      <c r="AK76" s="35">
        <f t="shared" si="53"/>
        <v>0</v>
      </c>
    </row>
    <row r="77" spans="1:37" x14ac:dyDescent="0.25">
      <c r="A77" s="17" t="s">
        <v>216</v>
      </c>
      <c r="B77" s="17" t="s">
        <v>217</v>
      </c>
      <c r="C77" s="23" t="s">
        <v>16</v>
      </c>
      <c r="D77" s="38"/>
      <c r="E77" s="19"/>
      <c r="F77" s="20"/>
      <c r="G77" s="18"/>
      <c r="H77" s="19"/>
      <c r="I77" s="20"/>
      <c r="J77" s="19"/>
      <c r="K77" s="20"/>
      <c r="L77" s="20"/>
      <c r="M77" s="22"/>
      <c r="N77" s="20"/>
      <c r="O77" s="20"/>
      <c r="P77" s="19"/>
      <c r="Q77" s="20"/>
      <c r="R77" s="18"/>
      <c r="S77" s="19"/>
      <c r="T77" s="20"/>
      <c r="U77" s="20"/>
      <c r="V77" s="19"/>
      <c r="W77" s="20"/>
      <c r="X77" s="20"/>
      <c r="Y77" s="19"/>
      <c r="Z77" s="20"/>
      <c r="AA77" s="18"/>
      <c r="AB77" s="19"/>
      <c r="AC77" s="33">
        <f t="shared" si="45"/>
        <v>1</v>
      </c>
      <c r="AD77" s="34">
        <f t="shared" si="46"/>
        <v>0</v>
      </c>
      <c r="AE77" s="35">
        <f t="shared" si="47"/>
        <v>0</v>
      </c>
      <c r="AF77" s="33">
        <f t="shared" si="48"/>
        <v>1</v>
      </c>
      <c r="AG77" s="34">
        <f t="shared" si="49"/>
        <v>0</v>
      </c>
      <c r="AH77" s="35">
        <f t="shared" si="50"/>
        <v>0</v>
      </c>
      <c r="AI77" s="36">
        <f t="shared" si="51"/>
        <v>0</v>
      </c>
      <c r="AJ77" s="34">
        <f t="shared" si="52"/>
        <v>0</v>
      </c>
      <c r="AK77" s="35">
        <f t="shared" si="53"/>
        <v>0</v>
      </c>
    </row>
    <row r="78" spans="1:37" s="45" customFormat="1" ht="21" customHeight="1" x14ac:dyDescent="0.25">
      <c r="A78" s="17" t="s">
        <v>218</v>
      </c>
      <c r="B78" s="17" t="s">
        <v>219</v>
      </c>
      <c r="C78" s="23" t="s">
        <v>16</v>
      </c>
      <c r="D78" s="23" t="s">
        <v>16</v>
      </c>
      <c r="E78" s="19"/>
      <c r="F78" s="20"/>
      <c r="G78" s="18"/>
      <c r="H78" s="19"/>
      <c r="I78" s="20"/>
      <c r="J78" s="19"/>
      <c r="K78" s="20"/>
      <c r="L78" s="20"/>
      <c r="M78" s="22"/>
      <c r="N78" s="20"/>
      <c r="O78" s="20"/>
      <c r="P78" s="19"/>
      <c r="Q78" s="20"/>
      <c r="R78" s="18"/>
      <c r="S78" s="19"/>
      <c r="T78" s="20"/>
      <c r="U78" s="20"/>
      <c r="V78" s="19"/>
      <c r="W78" s="20"/>
      <c r="X78" s="20"/>
      <c r="Y78" s="19"/>
      <c r="Z78" s="20"/>
      <c r="AA78" s="18"/>
      <c r="AB78" s="19"/>
      <c r="AC78" s="33">
        <f t="shared" si="45"/>
        <v>1</v>
      </c>
      <c r="AD78" s="34">
        <f t="shared" si="46"/>
        <v>1</v>
      </c>
      <c r="AE78" s="35">
        <f t="shared" si="47"/>
        <v>0</v>
      </c>
      <c r="AF78" s="33">
        <f t="shared" si="48"/>
        <v>1</v>
      </c>
      <c r="AG78" s="34">
        <f t="shared" si="49"/>
        <v>1</v>
      </c>
      <c r="AH78" s="35">
        <f t="shared" si="50"/>
        <v>0</v>
      </c>
      <c r="AI78" s="36">
        <f t="shared" si="51"/>
        <v>0</v>
      </c>
      <c r="AJ78" s="34">
        <f t="shared" si="52"/>
        <v>0</v>
      </c>
      <c r="AK78" s="35">
        <f t="shared" si="53"/>
        <v>0</v>
      </c>
    </row>
    <row r="79" spans="1:37" x14ac:dyDescent="0.25">
      <c r="A79" s="17" t="s">
        <v>220</v>
      </c>
      <c r="B79" s="17" t="s">
        <v>221</v>
      </c>
      <c r="C79" s="23" t="s">
        <v>16</v>
      </c>
      <c r="D79" s="38"/>
      <c r="E79" s="19"/>
      <c r="F79" s="20"/>
      <c r="G79" s="18"/>
      <c r="H79" s="19"/>
      <c r="I79" s="20"/>
      <c r="J79" s="19"/>
      <c r="K79" s="20"/>
      <c r="L79" s="20"/>
      <c r="M79" s="22"/>
      <c r="N79" s="20"/>
      <c r="O79" s="20"/>
      <c r="P79" s="19"/>
      <c r="Q79" s="20"/>
      <c r="R79" s="18"/>
      <c r="S79" s="19"/>
      <c r="T79" s="20"/>
      <c r="U79" s="20"/>
      <c r="V79" s="19"/>
      <c r="W79" s="20"/>
      <c r="X79" s="20"/>
      <c r="Y79" s="19"/>
      <c r="Z79" s="20"/>
      <c r="AA79" s="18"/>
      <c r="AB79" s="19"/>
      <c r="AC79" s="33">
        <f t="shared" si="45"/>
        <v>1</v>
      </c>
      <c r="AD79" s="34">
        <f t="shared" si="46"/>
        <v>0</v>
      </c>
      <c r="AE79" s="35">
        <f t="shared" si="47"/>
        <v>0</v>
      </c>
      <c r="AF79" s="33">
        <f t="shared" si="48"/>
        <v>1</v>
      </c>
      <c r="AG79" s="34">
        <f t="shared" si="49"/>
        <v>0</v>
      </c>
      <c r="AH79" s="35">
        <f t="shared" si="50"/>
        <v>0</v>
      </c>
      <c r="AI79" s="36">
        <f t="shared" si="51"/>
        <v>0</v>
      </c>
      <c r="AJ79" s="34">
        <f t="shared" si="52"/>
        <v>0</v>
      </c>
      <c r="AK79" s="35">
        <f t="shared" si="53"/>
        <v>0</v>
      </c>
    </row>
    <row r="80" spans="1:37" ht="22.5" x14ac:dyDescent="0.25">
      <c r="A80" s="17" t="s">
        <v>222</v>
      </c>
      <c r="B80" s="17" t="s">
        <v>223</v>
      </c>
      <c r="C80" s="23" t="s">
        <v>16</v>
      </c>
      <c r="D80" s="18"/>
      <c r="E80" s="19"/>
      <c r="F80" s="20"/>
      <c r="G80" s="18"/>
      <c r="H80" s="19"/>
      <c r="I80" s="20"/>
      <c r="J80" s="19"/>
      <c r="K80" s="20"/>
      <c r="L80" s="20"/>
      <c r="M80" s="22"/>
      <c r="N80" s="20"/>
      <c r="O80" s="20"/>
      <c r="P80" s="19"/>
      <c r="Q80" s="20"/>
      <c r="R80" s="18"/>
      <c r="S80" s="19"/>
      <c r="T80" s="20"/>
      <c r="U80" s="20"/>
      <c r="V80" s="19"/>
      <c r="W80" s="20"/>
      <c r="X80" s="20"/>
      <c r="Y80" s="19"/>
      <c r="Z80" s="20"/>
      <c r="AA80" s="18"/>
      <c r="AB80" s="19"/>
      <c r="AC80" s="33">
        <f t="shared" si="45"/>
        <v>1</v>
      </c>
      <c r="AD80" s="34">
        <f t="shared" si="46"/>
        <v>0</v>
      </c>
      <c r="AE80" s="35">
        <f t="shared" si="47"/>
        <v>0</v>
      </c>
      <c r="AF80" s="33">
        <f t="shared" si="48"/>
        <v>1</v>
      </c>
      <c r="AG80" s="34">
        <f t="shared" si="49"/>
        <v>0</v>
      </c>
      <c r="AH80" s="35">
        <f t="shared" si="50"/>
        <v>0</v>
      </c>
      <c r="AI80" s="36">
        <f t="shared" si="51"/>
        <v>0</v>
      </c>
      <c r="AJ80" s="34">
        <f t="shared" si="52"/>
        <v>0</v>
      </c>
      <c r="AK80" s="35">
        <f t="shared" si="53"/>
        <v>0</v>
      </c>
    </row>
    <row r="81" spans="1:37" x14ac:dyDescent="0.25">
      <c r="A81" s="17" t="s">
        <v>224</v>
      </c>
      <c r="B81" s="17" t="s">
        <v>225</v>
      </c>
      <c r="C81" s="23" t="s">
        <v>16</v>
      </c>
      <c r="D81" s="23" t="s">
        <v>16</v>
      </c>
      <c r="E81" s="19"/>
      <c r="F81" s="21" t="s">
        <v>16</v>
      </c>
      <c r="G81" s="38"/>
      <c r="H81" s="19"/>
      <c r="I81" s="20"/>
      <c r="J81" s="19"/>
      <c r="K81" s="20"/>
      <c r="L81" s="20"/>
      <c r="M81" s="22"/>
      <c r="N81" s="20"/>
      <c r="O81" s="20"/>
      <c r="P81" s="19"/>
      <c r="Q81" s="20"/>
      <c r="R81" s="18"/>
      <c r="S81" s="19"/>
      <c r="T81" s="20"/>
      <c r="U81" s="20"/>
      <c r="V81" s="19"/>
      <c r="W81" s="20"/>
      <c r="X81" s="20"/>
      <c r="Y81" s="19"/>
      <c r="Z81" s="20"/>
      <c r="AA81" s="18"/>
      <c r="AB81" s="19"/>
      <c r="AC81" s="33">
        <f t="shared" si="45"/>
        <v>2</v>
      </c>
      <c r="AD81" s="34">
        <f t="shared" si="46"/>
        <v>1</v>
      </c>
      <c r="AE81" s="35">
        <f t="shared" si="47"/>
        <v>0</v>
      </c>
      <c r="AF81" s="33">
        <f t="shared" si="48"/>
        <v>2</v>
      </c>
      <c r="AG81" s="34">
        <f t="shared" si="49"/>
        <v>1</v>
      </c>
      <c r="AH81" s="35">
        <f t="shared" si="50"/>
        <v>0</v>
      </c>
      <c r="AI81" s="36">
        <f t="shared" si="51"/>
        <v>0</v>
      </c>
      <c r="AJ81" s="34">
        <f t="shared" si="52"/>
        <v>0</v>
      </c>
      <c r="AK81" s="35">
        <f t="shared" si="53"/>
        <v>0</v>
      </c>
    </row>
    <row r="82" spans="1:37" x14ac:dyDescent="0.25">
      <c r="A82" s="17" t="s">
        <v>226</v>
      </c>
      <c r="B82" s="17" t="s">
        <v>227</v>
      </c>
      <c r="C82" s="18"/>
      <c r="D82" s="18"/>
      <c r="E82" s="19"/>
      <c r="F82" s="20"/>
      <c r="G82" s="18"/>
      <c r="H82" s="19"/>
      <c r="I82" s="20"/>
      <c r="J82" s="19"/>
      <c r="K82" s="32" t="s">
        <v>75</v>
      </c>
      <c r="L82" s="20"/>
      <c r="M82" s="22"/>
      <c r="N82" s="20"/>
      <c r="O82" s="20"/>
      <c r="P82" s="19"/>
      <c r="Q82" s="20"/>
      <c r="R82" s="18"/>
      <c r="S82" s="19"/>
      <c r="T82" s="20"/>
      <c r="U82" s="20"/>
      <c r="V82" s="19"/>
      <c r="W82" s="20"/>
      <c r="X82" s="20"/>
      <c r="Y82" s="19"/>
      <c r="Z82" s="20"/>
      <c r="AA82" s="18"/>
      <c r="AB82" s="19"/>
      <c r="AC82" s="33">
        <f t="shared" si="45"/>
        <v>2</v>
      </c>
      <c r="AD82" s="34">
        <f t="shared" si="46"/>
        <v>0</v>
      </c>
      <c r="AE82" s="35">
        <f t="shared" si="47"/>
        <v>0</v>
      </c>
      <c r="AF82" s="33">
        <f t="shared" si="48"/>
        <v>1</v>
      </c>
      <c r="AG82" s="34">
        <f t="shared" si="49"/>
        <v>0</v>
      </c>
      <c r="AH82" s="35">
        <f t="shared" si="50"/>
        <v>0</v>
      </c>
      <c r="AI82" s="36">
        <f t="shared" si="51"/>
        <v>1</v>
      </c>
      <c r="AJ82" s="34">
        <f t="shared" si="52"/>
        <v>0</v>
      </c>
      <c r="AK82" s="35">
        <f t="shared" si="53"/>
        <v>0</v>
      </c>
    </row>
    <row r="83" spans="1:37" x14ac:dyDescent="0.25">
      <c r="A83" s="17" t="s">
        <v>228</v>
      </c>
      <c r="B83" s="17" t="s">
        <v>229</v>
      </c>
      <c r="C83" s="23" t="s">
        <v>16</v>
      </c>
      <c r="D83" s="38"/>
      <c r="E83" s="19"/>
      <c r="F83" s="20"/>
      <c r="G83" s="18"/>
      <c r="H83" s="19"/>
      <c r="I83" s="20"/>
      <c r="J83" s="19"/>
      <c r="K83" s="32" t="s">
        <v>75</v>
      </c>
      <c r="L83" s="32" t="s">
        <v>75</v>
      </c>
      <c r="M83" s="22"/>
      <c r="N83" s="20"/>
      <c r="O83" s="20"/>
      <c r="P83" s="19"/>
      <c r="Q83" s="20"/>
      <c r="R83" s="18"/>
      <c r="S83" s="19"/>
      <c r="T83" s="20"/>
      <c r="U83" s="20"/>
      <c r="V83" s="19"/>
      <c r="W83" s="32" t="s">
        <v>75</v>
      </c>
      <c r="X83" s="20"/>
      <c r="Y83" s="19"/>
      <c r="Z83" s="20"/>
      <c r="AA83" s="18"/>
      <c r="AB83" s="19"/>
      <c r="AC83" s="33">
        <f t="shared" si="45"/>
        <v>5</v>
      </c>
      <c r="AD83" s="34">
        <f t="shared" si="46"/>
        <v>2</v>
      </c>
      <c r="AE83" s="35">
        <f t="shared" si="47"/>
        <v>0</v>
      </c>
      <c r="AF83" s="33">
        <f t="shared" si="48"/>
        <v>3</v>
      </c>
      <c r="AG83" s="34">
        <f t="shared" si="49"/>
        <v>1</v>
      </c>
      <c r="AH83" s="35">
        <f t="shared" si="50"/>
        <v>0</v>
      </c>
      <c r="AI83" s="36">
        <f t="shared" si="51"/>
        <v>2</v>
      </c>
      <c r="AJ83" s="34">
        <f t="shared" si="52"/>
        <v>1</v>
      </c>
      <c r="AK83" s="35">
        <f t="shared" si="53"/>
        <v>0</v>
      </c>
    </row>
    <row r="84" spans="1:37" x14ac:dyDescent="0.25">
      <c r="A84" s="17" t="s">
        <v>230</v>
      </c>
      <c r="B84" s="17" t="s">
        <v>231</v>
      </c>
      <c r="C84" s="18"/>
      <c r="D84" s="23" t="s">
        <v>16</v>
      </c>
      <c r="E84" s="24" t="s">
        <v>16</v>
      </c>
      <c r="F84" s="20"/>
      <c r="G84" s="18"/>
      <c r="H84" s="19"/>
      <c r="I84" s="20"/>
      <c r="J84" s="19"/>
      <c r="K84" s="20"/>
      <c r="L84" s="20"/>
      <c r="M84" s="22"/>
      <c r="N84" s="20"/>
      <c r="O84" s="20"/>
      <c r="P84" s="19"/>
      <c r="Q84" s="20"/>
      <c r="R84" s="18"/>
      <c r="S84" s="19"/>
      <c r="T84" s="20"/>
      <c r="U84" s="20"/>
      <c r="V84" s="19"/>
      <c r="W84" s="20"/>
      <c r="X84" s="20"/>
      <c r="Y84" s="19"/>
      <c r="Z84" s="20"/>
      <c r="AA84" s="18"/>
      <c r="AB84" s="19"/>
      <c r="AC84" s="33">
        <f t="shared" si="45"/>
        <v>0</v>
      </c>
      <c r="AD84" s="34">
        <f t="shared" si="46"/>
        <v>1</v>
      </c>
      <c r="AE84" s="35">
        <f t="shared" si="47"/>
        <v>1</v>
      </c>
      <c r="AF84" s="33">
        <f t="shared" si="48"/>
        <v>0</v>
      </c>
      <c r="AG84" s="34">
        <f t="shared" si="49"/>
        <v>1</v>
      </c>
      <c r="AH84" s="35">
        <f t="shared" si="50"/>
        <v>1</v>
      </c>
      <c r="AI84" s="36">
        <f t="shared" si="51"/>
        <v>0</v>
      </c>
      <c r="AJ84" s="34">
        <f t="shared" si="52"/>
        <v>0</v>
      </c>
      <c r="AK84" s="35">
        <f t="shared" si="53"/>
        <v>0</v>
      </c>
    </row>
    <row r="85" spans="1:37" x14ac:dyDescent="0.25">
      <c r="A85" s="17" t="s">
        <v>232</v>
      </c>
      <c r="B85" s="17" t="s">
        <v>233</v>
      </c>
      <c r="C85" s="18"/>
      <c r="D85" s="18"/>
      <c r="E85" s="19"/>
      <c r="F85" s="20"/>
      <c r="G85" s="18"/>
      <c r="H85" s="19"/>
      <c r="I85" s="20"/>
      <c r="J85" s="19"/>
      <c r="K85" s="20"/>
      <c r="L85" s="20"/>
      <c r="M85" s="22"/>
      <c r="N85" s="21" t="s">
        <v>16</v>
      </c>
      <c r="O85" s="20"/>
      <c r="P85" s="19"/>
      <c r="Q85" s="20"/>
      <c r="R85" s="18"/>
      <c r="S85" s="19"/>
      <c r="T85" s="20"/>
      <c r="U85" s="20"/>
      <c r="V85" s="19"/>
      <c r="W85" s="20"/>
      <c r="X85" s="20"/>
      <c r="Y85" s="19"/>
      <c r="Z85" s="20"/>
      <c r="AA85" s="18"/>
      <c r="AB85" s="19"/>
      <c r="AC85" s="33">
        <f t="shared" si="45"/>
        <v>1</v>
      </c>
      <c r="AD85" s="34">
        <f t="shared" si="46"/>
        <v>0</v>
      </c>
      <c r="AE85" s="35">
        <f t="shared" si="47"/>
        <v>0</v>
      </c>
      <c r="AF85" s="33">
        <f t="shared" si="48"/>
        <v>1</v>
      </c>
      <c r="AG85" s="34">
        <f t="shared" si="49"/>
        <v>0</v>
      </c>
      <c r="AH85" s="35">
        <f t="shared" si="50"/>
        <v>0</v>
      </c>
      <c r="AI85" s="36">
        <f t="shared" si="51"/>
        <v>0</v>
      </c>
      <c r="AJ85" s="34">
        <f t="shared" si="52"/>
        <v>0</v>
      </c>
      <c r="AK85" s="35">
        <f t="shared" si="53"/>
        <v>0</v>
      </c>
    </row>
    <row r="86" spans="1:37" x14ac:dyDescent="0.25">
      <c r="A86" s="17" t="s">
        <v>234</v>
      </c>
      <c r="B86" s="17" t="s">
        <v>235</v>
      </c>
      <c r="C86" s="18"/>
      <c r="D86" s="18"/>
      <c r="E86" s="19"/>
      <c r="F86" s="20"/>
      <c r="G86" s="18"/>
      <c r="H86" s="19"/>
      <c r="I86" s="20"/>
      <c r="J86" s="19"/>
      <c r="K86" s="23" t="s">
        <v>16</v>
      </c>
      <c r="L86" s="23" t="s">
        <v>16</v>
      </c>
      <c r="M86" s="22"/>
      <c r="N86" s="20"/>
      <c r="O86" s="20"/>
      <c r="P86" s="19"/>
      <c r="Q86" s="20"/>
      <c r="R86" s="18"/>
      <c r="S86" s="19"/>
      <c r="T86" s="20"/>
      <c r="U86" s="20"/>
      <c r="V86" s="19"/>
      <c r="W86" s="20"/>
      <c r="X86" s="20"/>
      <c r="Y86" s="19"/>
      <c r="Z86" s="20"/>
      <c r="AA86" s="18"/>
      <c r="AB86" s="19"/>
      <c r="AC86" s="33">
        <f t="shared" si="45"/>
        <v>1</v>
      </c>
      <c r="AD86" s="34">
        <f t="shared" si="46"/>
        <v>1</v>
      </c>
      <c r="AE86" s="35">
        <f t="shared" si="47"/>
        <v>0</v>
      </c>
      <c r="AF86" s="33">
        <f t="shared" si="48"/>
        <v>1</v>
      </c>
      <c r="AG86" s="34">
        <f t="shared" si="49"/>
        <v>1</v>
      </c>
      <c r="AH86" s="35">
        <f t="shared" si="50"/>
        <v>0</v>
      </c>
      <c r="AI86" s="36">
        <f t="shared" si="51"/>
        <v>0</v>
      </c>
      <c r="AJ86" s="34">
        <f t="shared" si="52"/>
        <v>0</v>
      </c>
      <c r="AK86" s="35">
        <f t="shared" si="53"/>
        <v>0</v>
      </c>
    </row>
    <row r="87" spans="1:37" x14ac:dyDescent="0.25">
      <c r="A87" s="17" t="s">
        <v>236</v>
      </c>
      <c r="B87" s="17" t="s">
        <v>237</v>
      </c>
      <c r="C87" s="23" t="s">
        <v>16</v>
      </c>
      <c r="D87" s="23" t="s">
        <v>16</v>
      </c>
      <c r="E87" s="19"/>
      <c r="F87" s="21" t="s">
        <v>16</v>
      </c>
      <c r="G87" s="21" t="s">
        <v>16</v>
      </c>
      <c r="H87" s="19"/>
      <c r="I87" s="20"/>
      <c r="J87" s="19"/>
      <c r="K87" s="20"/>
      <c r="L87" s="20"/>
      <c r="M87" s="22"/>
      <c r="N87" s="20"/>
      <c r="O87" s="20"/>
      <c r="P87" s="19"/>
      <c r="Q87" s="20"/>
      <c r="R87" s="18"/>
      <c r="S87" s="19"/>
      <c r="T87" s="20"/>
      <c r="U87" s="20"/>
      <c r="V87" s="19"/>
      <c r="W87" s="20"/>
      <c r="X87" s="20"/>
      <c r="Y87" s="19"/>
      <c r="Z87" s="20"/>
      <c r="AA87" s="18"/>
      <c r="AB87" s="19"/>
      <c r="AC87" s="33">
        <f t="shared" si="45"/>
        <v>2</v>
      </c>
      <c r="AD87" s="34">
        <f t="shared" si="46"/>
        <v>2</v>
      </c>
      <c r="AE87" s="35">
        <f t="shared" si="47"/>
        <v>0</v>
      </c>
      <c r="AF87" s="33">
        <f t="shared" si="48"/>
        <v>2</v>
      </c>
      <c r="AG87" s="34">
        <f t="shared" si="49"/>
        <v>2</v>
      </c>
      <c r="AH87" s="35">
        <f t="shared" si="50"/>
        <v>0</v>
      </c>
      <c r="AI87" s="36">
        <f t="shared" si="51"/>
        <v>0</v>
      </c>
      <c r="AJ87" s="34">
        <f t="shared" si="52"/>
        <v>0</v>
      </c>
      <c r="AK87" s="35">
        <f t="shared" si="53"/>
        <v>0</v>
      </c>
    </row>
    <row r="88" spans="1:37" x14ac:dyDescent="0.25">
      <c r="A88" s="17" t="s">
        <v>238</v>
      </c>
      <c r="B88" s="17" t="s">
        <v>239</v>
      </c>
      <c r="C88" s="23" t="s">
        <v>16</v>
      </c>
      <c r="D88" s="38"/>
      <c r="E88" s="19"/>
      <c r="F88" s="21" t="s">
        <v>16</v>
      </c>
      <c r="G88" s="23" t="s">
        <v>16</v>
      </c>
      <c r="H88" s="19"/>
      <c r="I88" s="20"/>
      <c r="J88" s="19"/>
      <c r="K88" s="20"/>
      <c r="L88" s="20"/>
      <c r="M88" s="22"/>
      <c r="N88" s="20"/>
      <c r="O88" s="20"/>
      <c r="P88" s="19"/>
      <c r="Q88" s="20"/>
      <c r="R88" s="18"/>
      <c r="S88" s="19"/>
      <c r="T88" s="20"/>
      <c r="U88" s="20"/>
      <c r="V88" s="19"/>
      <c r="W88" s="20"/>
      <c r="X88" s="20"/>
      <c r="Y88" s="19"/>
      <c r="Z88" s="20"/>
      <c r="AA88" s="18"/>
      <c r="AB88" s="19"/>
      <c r="AC88" s="33">
        <f t="shared" si="45"/>
        <v>2</v>
      </c>
      <c r="AD88" s="34">
        <f t="shared" si="46"/>
        <v>1</v>
      </c>
      <c r="AE88" s="35">
        <f t="shared" si="47"/>
        <v>0</v>
      </c>
      <c r="AF88" s="33">
        <f t="shared" si="48"/>
        <v>2</v>
      </c>
      <c r="AG88" s="34">
        <f t="shared" si="49"/>
        <v>1</v>
      </c>
      <c r="AH88" s="35">
        <f t="shared" si="50"/>
        <v>0</v>
      </c>
      <c r="AI88" s="36">
        <f t="shared" si="51"/>
        <v>0</v>
      </c>
      <c r="AJ88" s="34">
        <f t="shared" si="52"/>
        <v>0</v>
      </c>
      <c r="AK88" s="35">
        <f t="shared" si="53"/>
        <v>0</v>
      </c>
    </row>
    <row r="89" spans="1:37" x14ac:dyDescent="0.25">
      <c r="A89" s="17" t="s">
        <v>240</v>
      </c>
      <c r="B89" s="17" t="s">
        <v>241</v>
      </c>
      <c r="C89" s="18"/>
      <c r="D89" s="18"/>
      <c r="E89" s="19"/>
      <c r="F89" s="21" t="s">
        <v>16</v>
      </c>
      <c r="G89" s="23" t="s">
        <v>75</v>
      </c>
      <c r="H89" s="19"/>
      <c r="I89" s="20"/>
      <c r="J89" s="19"/>
      <c r="K89" s="20"/>
      <c r="L89" s="20"/>
      <c r="M89" s="22"/>
      <c r="N89" s="20"/>
      <c r="O89" s="20"/>
      <c r="P89" s="19"/>
      <c r="Q89" s="20"/>
      <c r="R89" s="18"/>
      <c r="S89" s="19"/>
      <c r="T89" s="20"/>
      <c r="U89" s="20"/>
      <c r="V89" s="19"/>
      <c r="W89" s="20"/>
      <c r="X89" s="20"/>
      <c r="Y89" s="19"/>
      <c r="Z89" s="20"/>
      <c r="AA89" s="18"/>
      <c r="AB89" s="19"/>
      <c r="AC89" s="33">
        <f t="shared" si="45"/>
        <v>1</v>
      </c>
      <c r="AD89" s="34">
        <f t="shared" si="46"/>
        <v>2</v>
      </c>
      <c r="AE89" s="35">
        <f t="shared" si="47"/>
        <v>0</v>
      </c>
      <c r="AF89" s="33">
        <f t="shared" si="48"/>
        <v>1</v>
      </c>
      <c r="AG89" s="34">
        <f t="shared" si="49"/>
        <v>1</v>
      </c>
      <c r="AH89" s="35">
        <f t="shared" si="50"/>
        <v>0</v>
      </c>
      <c r="AI89" s="36">
        <f t="shared" si="51"/>
        <v>0</v>
      </c>
      <c r="AJ89" s="34">
        <f t="shared" si="52"/>
        <v>1</v>
      </c>
      <c r="AK89" s="35">
        <f t="shared" si="53"/>
        <v>0</v>
      </c>
    </row>
    <row r="90" spans="1:37" x14ac:dyDescent="0.25">
      <c r="A90" s="17" t="s">
        <v>242</v>
      </c>
      <c r="B90" s="17" t="s">
        <v>243</v>
      </c>
      <c r="C90" s="18"/>
      <c r="D90" s="18"/>
      <c r="E90" s="19"/>
      <c r="F90" s="46"/>
      <c r="G90" s="23" t="s">
        <v>16</v>
      </c>
      <c r="H90" s="19"/>
      <c r="I90" s="20"/>
      <c r="J90" s="19"/>
      <c r="K90" s="20"/>
      <c r="L90" s="20"/>
      <c r="M90" s="22"/>
      <c r="N90" s="20"/>
      <c r="O90" s="20"/>
      <c r="P90" s="19"/>
      <c r="Q90" s="20"/>
      <c r="R90" s="18"/>
      <c r="S90" s="19"/>
      <c r="T90" s="20"/>
      <c r="U90" s="20"/>
      <c r="V90" s="19"/>
      <c r="W90" s="20"/>
      <c r="X90" s="20"/>
      <c r="Y90" s="19"/>
      <c r="Z90" s="20"/>
      <c r="AA90" s="18"/>
      <c r="AB90" s="19"/>
      <c r="AC90" s="33">
        <f t="shared" si="45"/>
        <v>0</v>
      </c>
      <c r="AD90" s="34">
        <f t="shared" si="46"/>
        <v>1</v>
      </c>
      <c r="AE90" s="35">
        <f t="shared" si="47"/>
        <v>0</v>
      </c>
      <c r="AF90" s="33">
        <f t="shared" si="48"/>
        <v>0</v>
      </c>
      <c r="AG90" s="34">
        <f t="shared" si="49"/>
        <v>1</v>
      </c>
      <c r="AH90" s="35">
        <f t="shared" si="50"/>
        <v>0</v>
      </c>
      <c r="AI90" s="36">
        <f t="shared" si="51"/>
        <v>0</v>
      </c>
      <c r="AJ90" s="34">
        <f t="shared" si="52"/>
        <v>0</v>
      </c>
      <c r="AK90" s="35">
        <f t="shared" si="53"/>
        <v>0</v>
      </c>
    </row>
    <row r="91" spans="1:37" x14ac:dyDescent="0.25">
      <c r="A91" s="17" t="s">
        <v>244</v>
      </c>
      <c r="B91" s="17" t="s">
        <v>245</v>
      </c>
      <c r="C91" s="23" t="s">
        <v>16</v>
      </c>
      <c r="D91" s="23" t="s">
        <v>16</v>
      </c>
      <c r="E91" s="19"/>
      <c r="F91" s="21" t="s">
        <v>16</v>
      </c>
      <c r="G91" s="23" t="s">
        <v>16</v>
      </c>
      <c r="H91" s="19"/>
      <c r="I91" s="39" t="s">
        <v>75</v>
      </c>
      <c r="J91" s="40" t="s">
        <v>75</v>
      </c>
      <c r="K91" s="20"/>
      <c r="L91" s="20"/>
      <c r="M91" s="22"/>
      <c r="N91" s="20"/>
      <c r="O91" s="20"/>
      <c r="P91" s="19"/>
      <c r="Q91" s="32" t="s">
        <v>75</v>
      </c>
      <c r="R91" s="32" t="s">
        <v>75</v>
      </c>
      <c r="S91" s="19"/>
      <c r="T91" s="20"/>
      <c r="U91" s="20"/>
      <c r="V91" s="19"/>
      <c r="W91" s="32" t="s">
        <v>75</v>
      </c>
      <c r="X91" s="32" t="s">
        <v>75</v>
      </c>
      <c r="Y91" s="19"/>
      <c r="Z91" s="20"/>
      <c r="AA91" s="18"/>
      <c r="AB91" s="19"/>
      <c r="AC91" s="33">
        <f t="shared" si="45"/>
        <v>8</v>
      </c>
      <c r="AD91" s="34">
        <f t="shared" si="46"/>
        <v>8</v>
      </c>
      <c r="AE91" s="35">
        <f t="shared" si="47"/>
        <v>0</v>
      </c>
      <c r="AF91" s="33">
        <f t="shared" si="48"/>
        <v>5</v>
      </c>
      <c r="AG91" s="34">
        <f t="shared" si="49"/>
        <v>5</v>
      </c>
      <c r="AH91" s="35">
        <f t="shared" si="50"/>
        <v>0</v>
      </c>
      <c r="AI91" s="36">
        <f t="shared" si="51"/>
        <v>3</v>
      </c>
      <c r="AJ91" s="34">
        <f t="shared" si="52"/>
        <v>3</v>
      </c>
      <c r="AK91" s="35">
        <f t="shared" si="53"/>
        <v>0</v>
      </c>
    </row>
    <row r="92" spans="1:37" x14ac:dyDescent="0.25">
      <c r="A92" s="17" t="s">
        <v>246</v>
      </c>
      <c r="B92" s="17" t="s">
        <v>247</v>
      </c>
      <c r="C92" s="18"/>
      <c r="D92" s="18"/>
      <c r="E92" s="19"/>
      <c r="F92" s="20"/>
      <c r="G92" s="18"/>
      <c r="H92" s="19"/>
      <c r="I92" s="20"/>
      <c r="J92" s="19"/>
      <c r="K92" s="23" t="s">
        <v>16</v>
      </c>
      <c r="L92" s="20"/>
      <c r="M92" s="22"/>
      <c r="N92" s="20"/>
      <c r="O92" s="20"/>
      <c r="P92" s="19"/>
      <c r="Q92" s="20"/>
      <c r="R92" s="18"/>
      <c r="S92" s="19"/>
      <c r="T92" s="20"/>
      <c r="U92" s="20"/>
      <c r="V92" s="19"/>
      <c r="W92" s="20"/>
      <c r="X92" s="20"/>
      <c r="Y92" s="19"/>
      <c r="Z92" s="20"/>
      <c r="AA92" s="18"/>
      <c r="AB92" s="19"/>
      <c r="AC92" s="33">
        <f t="shared" si="45"/>
        <v>1</v>
      </c>
      <c r="AD92" s="34">
        <f t="shared" si="46"/>
        <v>0</v>
      </c>
      <c r="AE92" s="35">
        <f t="shared" si="47"/>
        <v>0</v>
      </c>
      <c r="AF92" s="33">
        <f t="shared" si="48"/>
        <v>1</v>
      </c>
      <c r="AG92" s="34">
        <f t="shared" si="49"/>
        <v>0</v>
      </c>
      <c r="AH92" s="35">
        <f t="shared" si="50"/>
        <v>0</v>
      </c>
      <c r="AI92" s="36">
        <f t="shared" si="51"/>
        <v>0</v>
      </c>
      <c r="AJ92" s="34">
        <f t="shared" si="52"/>
        <v>0</v>
      </c>
      <c r="AK92" s="35">
        <f t="shared" si="53"/>
        <v>0</v>
      </c>
    </row>
    <row r="93" spans="1:37" x14ac:dyDescent="0.25">
      <c r="A93" s="17" t="s">
        <v>248</v>
      </c>
      <c r="B93" s="17" t="s">
        <v>249</v>
      </c>
      <c r="C93" s="18"/>
      <c r="D93" s="18"/>
      <c r="E93" s="19"/>
      <c r="F93" s="20"/>
      <c r="G93" s="18"/>
      <c r="H93" s="19"/>
      <c r="I93" s="39" t="s">
        <v>75</v>
      </c>
      <c r="J93" s="40" t="s">
        <v>75</v>
      </c>
      <c r="K93" s="20"/>
      <c r="L93" s="20"/>
      <c r="M93" s="22"/>
      <c r="N93" s="20"/>
      <c r="O93" s="20"/>
      <c r="P93" s="19"/>
      <c r="Q93" s="20"/>
      <c r="R93" s="18"/>
      <c r="S93" s="19"/>
      <c r="T93" s="20"/>
      <c r="U93" s="20"/>
      <c r="V93" s="19"/>
      <c r="W93" s="20"/>
      <c r="X93" s="20"/>
      <c r="Y93" s="19"/>
      <c r="Z93" s="20"/>
      <c r="AA93" s="18"/>
      <c r="AB93" s="19"/>
      <c r="AC93" s="33">
        <f t="shared" si="45"/>
        <v>2</v>
      </c>
      <c r="AD93" s="34">
        <f t="shared" si="46"/>
        <v>2</v>
      </c>
      <c r="AE93" s="35">
        <f t="shared" si="47"/>
        <v>0</v>
      </c>
      <c r="AF93" s="33">
        <f t="shared" si="48"/>
        <v>1</v>
      </c>
      <c r="AG93" s="34">
        <f t="shared" si="49"/>
        <v>1</v>
      </c>
      <c r="AH93" s="35">
        <f t="shared" si="50"/>
        <v>0</v>
      </c>
      <c r="AI93" s="36">
        <f t="shared" si="51"/>
        <v>1</v>
      </c>
      <c r="AJ93" s="34">
        <f t="shared" si="52"/>
        <v>1</v>
      </c>
      <c r="AK93" s="35">
        <f t="shared" si="53"/>
        <v>0</v>
      </c>
    </row>
    <row r="94" spans="1:37" x14ac:dyDescent="0.25">
      <c r="A94" s="17" t="s">
        <v>250</v>
      </c>
      <c r="B94" s="17" t="s">
        <v>251</v>
      </c>
      <c r="C94" s="18"/>
      <c r="D94" s="18"/>
      <c r="E94" s="19"/>
      <c r="F94" s="20"/>
      <c r="G94" s="18"/>
      <c r="H94" s="19"/>
      <c r="I94" s="21" t="s">
        <v>16</v>
      </c>
      <c r="J94" s="24" t="s">
        <v>16</v>
      </c>
      <c r="K94" s="20"/>
      <c r="L94" s="20"/>
      <c r="M94" s="22"/>
      <c r="N94" s="20"/>
      <c r="O94" s="20"/>
      <c r="P94" s="19"/>
      <c r="Q94" s="20"/>
      <c r="R94" s="18"/>
      <c r="S94" s="19"/>
      <c r="T94" s="20"/>
      <c r="U94" s="20"/>
      <c r="V94" s="19"/>
      <c r="W94" s="20"/>
      <c r="X94" s="20"/>
      <c r="Y94" s="19"/>
      <c r="Z94" s="20"/>
      <c r="AA94" s="18"/>
      <c r="AB94" s="19"/>
      <c r="AC94" s="33">
        <f t="shared" si="45"/>
        <v>1</v>
      </c>
      <c r="AD94" s="34">
        <f t="shared" si="46"/>
        <v>1</v>
      </c>
      <c r="AE94" s="35">
        <f t="shared" si="47"/>
        <v>0</v>
      </c>
      <c r="AF94" s="33">
        <f t="shared" si="48"/>
        <v>1</v>
      </c>
      <c r="AG94" s="34">
        <f t="shared" si="49"/>
        <v>1</v>
      </c>
      <c r="AH94" s="35">
        <f t="shared" si="50"/>
        <v>0</v>
      </c>
      <c r="AI94" s="36">
        <f t="shared" si="51"/>
        <v>0</v>
      </c>
      <c r="AJ94" s="34">
        <f t="shared" si="52"/>
        <v>0</v>
      </c>
      <c r="AK94" s="35">
        <f t="shared" si="53"/>
        <v>0</v>
      </c>
    </row>
    <row r="95" spans="1:37" x14ac:dyDescent="0.25">
      <c r="A95" s="17" t="s">
        <v>252</v>
      </c>
      <c r="B95" s="17" t="s">
        <v>253</v>
      </c>
      <c r="C95" s="18"/>
      <c r="D95" s="18"/>
      <c r="E95" s="19"/>
      <c r="F95" s="20"/>
      <c r="G95" s="18"/>
      <c r="H95" s="19"/>
      <c r="I95" s="20"/>
      <c r="J95" s="19"/>
      <c r="K95" s="32" t="s">
        <v>75</v>
      </c>
      <c r="L95" s="20"/>
      <c r="M95" s="22"/>
      <c r="N95" s="20"/>
      <c r="O95" s="20"/>
      <c r="P95" s="19"/>
      <c r="Q95" s="20"/>
      <c r="R95" s="18"/>
      <c r="S95" s="19"/>
      <c r="T95" s="20"/>
      <c r="U95" s="20"/>
      <c r="V95" s="19"/>
      <c r="W95" s="20"/>
      <c r="X95" s="20"/>
      <c r="Y95" s="19"/>
      <c r="Z95" s="20"/>
      <c r="AA95" s="18"/>
      <c r="AB95" s="19"/>
      <c r="AC95" s="33">
        <f t="shared" si="45"/>
        <v>2</v>
      </c>
      <c r="AD95" s="34">
        <f t="shared" si="46"/>
        <v>0</v>
      </c>
      <c r="AE95" s="35">
        <f t="shared" si="47"/>
        <v>0</v>
      </c>
      <c r="AF95" s="33">
        <f t="shared" si="48"/>
        <v>1</v>
      </c>
      <c r="AG95" s="34">
        <f t="shared" si="49"/>
        <v>0</v>
      </c>
      <c r="AH95" s="35">
        <f t="shared" si="50"/>
        <v>0</v>
      </c>
      <c r="AI95" s="36">
        <f t="shared" si="51"/>
        <v>1</v>
      </c>
      <c r="AJ95" s="34">
        <f t="shared" si="52"/>
        <v>0</v>
      </c>
      <c r="AK95" s="35">
        <f t="shared" si="53"/>
        <v>0</v>
      </c>
    </row>
    <row r="96" spans="1:37" x14ac:dyDescent="0.25">
      <c r="A96" s="17" t="s">
        <v>254</v>
      </c>
      <c r="B96" s="17" t="s">
        <v>255</v>
      </c>
      <c r="C96" s="18"/>
      <c r="D96" s="18"/>
      <c r="E96" s="19"/>
      <c r="F96" s="20"/>
      <c r="G96" s="18"/>
      <c r="H96" s="19"/>
      <c r="I96" s="20"/>
      <c r="J96" s="19"/>
      <c r="K96" s="24" t="s">
        <v>16</v>
      </c>
      <c r="L96" s="20"/>
      <c r="M96" s="22"/>
      <c r="N96" s="20"/>
      <c r="O96" s="20"/>
      <c r="P96" s="19"/>
      <c r="Q96" s="20"/>
      <c r="R96" s="18"/>
      <c r="S96" s="19"/>
      <c r="T96" s="20"/>
      <c r="U96" s="20"/>
      <c r="V96" s="19"/>
      <c r="W96" s="20"/>
      <c r="X96" s="20"/>
      <c r="Y96" s="19"/>
      <c r="Z96" s="20"/>
      <c r="AA96" s="18"/>
      <c r="AB96" s="19"/>
      <c r="AC96" s="33">
        <f t="shared" si="45"/>
        <v>1</v>
      </c>
      <c r="AD96" s="34">
        <f t="shared" si="46"/>
        <v>0</v>
      </c>
      <c r="AE96" s="35">
        <f t="shared" si="47"/>
        <v>0</v>
      </c>
      <c r="AF96" s="33">
        <f t="shared" si="48"/>
        <v>1</v>
      </c>
      <c r="AG96" s="34">
        <f t="shared" si="49"/>
        <v>0</v>
      </c>
      <c r="AH96" s="35">
        <f t="shared" si="50"/>
        <v>0</v>
      </c>
      <c r="AI96" s="36">
        <f t="shared" si="51"/>
        <v>0</v>
      </c>
      <c r="AJ96" s="34">
        <f t="shared" si="52"/>
        <v>0</v>
      </c>
      <c r="AK96" s="35">
        <f t="shared" si="53"/>
        <v>0</v>
      </c>
    </row>
    <row r="97" spans="1:37" x14ac:dyDescent="0.25">
      <c r="A97" s="17" t="s">
        <v>256</v>
      </c>
      <c r="B97" s="17" t="s">
        <v>257</v>
      </c>
      <c r="C97" s="18"/>
      <c r="D97" s="18"/>
      <c r="E97" s="19"/>
      <c r="F97" s="20"/>
      <c r="G97" s="18"/>
      <c r="H97" s="19"/>
      <c r="I97" s="39" t="s">
        <v>75</v>
      </c>
      <c r="J97" s="24" t="s">
        <v>16</v>
      </c>
      <c r="K97" s="20"/>
      <c r="L97" s="20"/>
      <c r="M97" s="22"/>
      <c r="N97" s="20"/>
      <c r="O97" s="20"/>
      <c r="P97" s="19"/>
      <c r="Q97" s="20"/>
      <c r="R97" s="18"/>
      <c r="S97" s="19"/>
      <c r="T97" s="20"/>
      <c r="U97" s="20"/>
      <c r="V97" s="19"/>
      <c r="W97" s="20"/>
      <c r="X97" s="20"/>
      <c r="Y97" s="19"/>
      <c r="Z97" s="20"/>
      <c r="AA97" s="18"/>
      <c r="AB97" s="19"/>
      <c r="AC97" s="33">
        <f t="shared" si="45"/>
        <v>2</v>
      </c>
      <c r="AD97" s="34">
        <f t="shared" si="46"/>
        <v>1</v>
      </c>
      <c r="AE97" s="35">
        <f t="shared" si="47"/>
        <v>0</v>
      </c>
      <c r="AF97" s="33">
        <f t="shared" si="48"/>
        <v>1</v>
      </c>
      <c r="AG97" s="34">
        <f t="shared" si="49"/>
        <v>1</v>
      </c>
      <c r="AH97" s="35">
        <f t="shared" si="50"/>
        <v>0</v>
      </c>
      <c r="AI97" s="36">
        <f t="shared" si="51"/>
        <v>1</v>
      </c>
      <c r="AJ97" s="34">
        <f t="shared" si="52"/>
        <v>0</v>
      </c>
      <c r="AK97" s="35">
        <f t="shared" si="53"/>
        <v>0</v>
      </c>
    </row>
    <row r="98" spans="1:37" x14ac:dyDescent="0.25">
      <c r="A98" s="17" t="s">
        <v>258</v>
      </c>
      <c r="B98" s="17" t="s">
        <v>259</v>
      </c>
      <c r="C98" s="18"/>
      <c r="D98" s="18"/>
      <c r="E98" s="19"/>
      <c r="F98" s="20"/>
      <c r="G98" s="18"/>
      <c r="H98" s="19"/>
      <c r="I98" s="39" t="s">
        <v>16</v>
      </c>
      <c r="J98" s="19"/>
      <c r="K98" s="20"/>
      <c r="L98" s="20"/>
      <c r="M98" s="22"/>
      <c r="N98" s="20"/>
      <c r="O98" s="20"/>
      <c r="P98" s="19"/>
      <c r="Q98" s="20"/>
      <c r="R98" s="18"/>
      <c r="S98" s="19"/>
      <c r="T98" s="20"/>
      <c r="U98" s="20"/>
      <c r="V98" s="19"/>
      <c r="W98" s="20"/>
      <c r="X98" s="20"/>
      <c r="Y98" s="19"/>
      <c r="Z98" s="20"/>
      <c r="AA98" s="18"/>
      <c r="AB98" s="19"/>
      <c r="AC98" s="33">
        <f t="shared" si="45"/>
        <v>1</v>
      </c>
      <c r="AD98" s="34">
        <f t="shared" si="46"/>
        <v>0</v>
      </c>
      <c r="AE98" s="35">
        <f t="shared" si="47"/>
        <v>0</v>
      </c>
      <c r="AF98" s="33">
        <f t="shared" si="48"/>
        <v>1</v>
      </c>
      <c r="AG98" s="34">
        <f t="shared" si="49"/>
        <v>0</v>
      </c>
      <c r="AH98" s="35">
        <f t="shared" si="50"/>
        <v>0</v>
      </c>
      <c r="AI98" s="36">
        <f t="shared" si="51"/>
        <v>0</v>
      </c>
      <c r="AJ98" s="34">
        <f t="shared" si="52"/>
        <v>0</v>
      </c>
      <c r="AK98" s="35">
        <f t="shared" si="53"/>
        <v>0</v>
      </c>
    </row>
    <row r="99" spans="1:37" x14ac:dyDescent="0.25">
      <c r="A99" s="17" t="s">
        <v>260</v>
      </c>
      <c r="B99" s="17" t="s">
        <v>261</v>
      </c>
      <c r="C99" s="18"/>
      <c r="D99" s="18"/>
      <c r="E99" s="19"/>
      <c r="F99" s="20"/>
      <c r="G99" s="18"/>
      <c r="H99" s="19"/>
      <c r="I99" s="20"/>
      <c r="J99" s="24" t="s">
        <v>16</v>
      </c>
      <c r="K99" s="20"/>
      <c r="L99" s="20"/>
      <c r="M99" s="22"/>
      <c r="N99" s="20"/>
      <c r="O99" s="20"/>
      <c r="P99" s="19"/>
      <c r="Q99" s="20"/>
      <c r="R99" s="18"/>
      <c r="S99" s="19"/>
      <c r="T99" s="20"/>
      <c r="U99" s="20"/>
      <c r="V99" s="19"/>
      <c r="W99" s="20"/>
      <c r="X99" s="20"/>
      <c r="Y99" s="19"/>
      <c r="Z99" s="20"/>
      <c r="AA99" s="18"/>
      <c r="AB99" s="19"/>
      <c r="AC99" s="33">
        <f t="shared" si="45"/>
        <v>0</v>
      </c>
      <c r="AD99" s="34">
        <f t="shared" si="46"/>
        <v>1</v>
      </c>
      <c r="AE99" s="35">
        <f t="shared" si="47"/>
        <v>0</v>
      </c>
      <c r="AF99" s="33">
        <f t="shared" si="48"/>
        <v>0</v>
      </c>
      <c r="AG99" s="34">
        <f t="shared" si="49"/>
        <v>1</v>
      </c>
      <c r="AH99" s="35">
        <f t="shared" si="50"/>
        <v>0</v>
      </c>
      <c r="AI99" s="36">
        <f t="shared" si="51"/>
        <v>0</v>
      </c>
      <c r="AJ99" s="34">
        <f t="shared" si="52"/>
        <v>0</v>
      </c>
      <c r="AK99" s="35">
        <f t="shared" si="53"/>
        <v>0</v>
      </c>
    </row>
    <row r="100" spans="1:37" x14ac:dyDescent="0.25">
      <c r="A100" s="17" t="s">
        <v>262</v>
      </c>
      <c r="B100" s="17" t="s">
        <v>263</v>
      </c>
      <c r="C100" s="18"/>
      <c r="D100" s="18"/>
      <c r="E100" s="19"/>
      <c r="F100" s="20"/>
      <c r="G100" s="18"/>
      <c r="H100" s="19"/>
      <c r="I100" s="21" t="s">
        <v>16</v>
      </c>
      <c r="J100" s="19"/>
      <c r="K100" s="20"/>
      <c r="L100" s="20"/>
      <c r="M100" s="22"/>
      <c r="N100" s="20"/>
      <c r="O100" s="20"/>
      <c r="P100" s="19"/>
      <c r="Q100" s="20"/>
      <c r="R100" s="18"/>
      <c r="S100" s="19"/>
      <c r="T100" s="20"/>
      <c r="U100" s="20"/>
      <c r="V100" s="19"/>
      <c r="W100" s="20"/>
      <c r="X100" s="20"/>
      <c r="Y100" s="19"/>
      <c r="Z100" s="20"/>
      <c r="AA100" s="18"/>
      <c r="AB100" s="19"/>
      <c r="AC100" s="33">
        <f t="shared" si="45"/>
        <v>1</v>
      </c>
      <c r="AD100" s="34">
        <f t="shared" si="46"/>
        <v>0</v>
      </c>
      <c r="AE100" s="35">
        <f t="shared" si="47"/>
        <v>0</v>
      </c>
      <c r="AF100" s="33">
        <f t="shared" si="48"/>
        <v>1</v>
      </c>
      <c r="AG100" s="34">
        <f t="shared" si="49"/>
        <v>0</v>
      </c>
      <c r="AH100" s="35">
        <f t="shared" si="50"/>
        <v>0</v>
      </c>
      <c r="AI100" s="36">
        <f t="shared" si="51"/>
        <v>0</v>
      </c>
      <c r="AJ100" s="34">
        <f t="shared" si="52"/>
        <v>0</v>
      </c>
      <c r="AK100" s="35">
        <f t="shared" si="53"/>
        <v>0</v>
      </c>
    </row>
    <row r="101" spans="1:37" x14ac:dyDescent="0.25">
      <c r="A101" s="17" t="s">
        <v>264</v>
      </c>
      <c r="B101" s="17" t="s">
        <v>265</v>
      </c>
      <c r="C101" s="44" t="s">
        <v>16</v>
      </c>
      <c r="D101" s="44" t="s">
        <v>16</v>
      </c>
      <c r="E101" s="19"/>
      <c r="F101" s="20"/>
      <c r="G101" s="18"/>
      <c r="H101" s="19"/>
      <c r="I101" s="20"/>
      <c r="J101" s="19"/>
      <c r="K101" s="20"/>
      <c r="L101" s="20"/>
      <c r="M101" s="22"/>
      <c r="N101" s="20"/>
      <c r="O101" s="20"/>
      <c r="P101" s="19"/>
      <c r="Q101" s="20"/>
      <c r="R101" s="18"/>
      <c r="S101" s="19"/>
      <c r="T101" s="20"/>
      <c r="U101" s="20"/>
      <c r="V101" s="19"/>
      <c r="W101" s="20"/>
      <c r="X101" s="20"/>
      <c r="Y101" s="19"/>
      <c r="Z101" s="20"/>
      <c r="AA101" s="18"/>
      <c r="AB101" s="19"/>
      <c r="AC101" s="33">
        <f t="shared" si="45"/>
        <v>1</v>
      </c>
      <c r="AD101" s="34">
        <f t="shared" si="46"/>
        <v>1</v>
      </c>
      <c r="AE101" s="35">
        <f t="shared" si="47"/>
        <v>0</v>
      </c>
      <c r="AF101" s="33">
        <f t="shared" si="48"/>
        <v>1</v>
      </c>
      <c r="AG101" s="34">
        <f t="shared" si="49"/>
        <v>1</v>
      </c>
      <c r="AH101" s="35">
        <f t="shared" si="50"/>
        <v>0</v>
      </c>
      <c r="AI101" s="36">
        <f t="shared" si="51"/>
        <v>0</v>
      </c>
      <c r="AJ101" s="34">
        <f t="shared" si="52"/>
        <v>0</v>
      </c>
      <c r="AK101" s="35">
        <f t="shared" si="53"/>
        <v>0</v>
      </c>
    </row>
    <row r="102" spans="1:37" x14ac:dyDescent="0.25">
      <c r="A102" s="17" t="s">
        <v>266</v>
      </c>
      <c r="B102" s="17" t="s">
        <v>267</v>
      </c>
      <c r="C102" s="18"/>
      <c r="D102" s="18"/>
      <c r="E102" s="19"/>
      <c r="F102" s="20"/>
      <c r="G102" s="18"/>
      <c r="H102" s="19"/>
      <c r="I102" s="21" t="s">
        <v>16</v>
      </c>
      <c r="J102" s="19"/>
      <c r="K102" s="20"/>
      <c r="L102" s="20"/>
      <c r="M102" s="22"/>
      <c r="N102" s="20"/>
      <c r="O102" s="20"/>
      <c r="P102" s="19"/>
      <c r="Q102" s="20"/>
      <c r="R102" s="18"/>
      <c r="S102" s="19"/>
      <c r="T102" s="20"/>
      <c r="U102" s="20"/>
      <c r="V102" s="19"/>
      <c r="W102" s="20"/>
      <c r="X102" s="20"/>
      <c r="Y102" s="19"/>
      <c r="Z102" s="20"/>
      <c r="AA102" s="18"/>
      <c r="AB102" s="19"/>
      <c r="AC102" s="33">
        <f t="shared" si="45"/>
        <v>1</v>
      </c>
      <c r="AD102" s="34">
        <f t="shared" si="46"/>
        <v>0</v>
      </c>
      <c r="AE102" s="35">
        <f t="shared" si="47"/>
        <v>0</v>
      </c>
      <c r="AF102" s="33">
        <f t="shared" si="48"/>
        <v>1</v>
      </c>
      <c r="AG102" s="34">
        <f t="shared" si="49"/>
        <v>0</v>
      </c>
      <c r="AH102" s="35">
        <f t="shared" si="50"/>
        <v>0</v>
      </c>
      <c r="AI102" s="36">
        <f t="shared" si="51"/>
        <v>0</v>
      </c>
      <c r="AJ102" s="34">
        <f t="shared" si="52"/>
        <v>0</v>
      </c>
      <c r="AK102" s="35">
        <f t="shared" si="53"/>
        <v>0</v>
      </c>
    </row>
    <row r="103" spans="1:37" x14ac:dyDescent="0.25">
      <c r="A103" s="17" t="s">
        <v>268</v>
      </c>
      <c r="B103" s="17" t="s">
        <v>269</v>
      </c>
      <c r="C103" s="18"/>
      <c r="D103" s="18"/>
      <c r="E103" s="19"/>
      <c r="F103" s="20"/>
      <c r="G103" s="18"/>
      <c r="H103" s="19"/>
      <c r="I103" s="21" t="s">
        <v>16</v>
      </c>
      <c r="J103" s="19"/>
      <c r="K103" s="20"/>
      <c r="L103" s="20"/>
      <c r="M103" s="22"/>
      <c r="N103" s="20"/>
      <c r="O103" s="20"/>
      <c r="P103" s="19"/>
      <c r="Q103" s="20"/>
      <c r="R103" s="18"/>
      <c r="S103" s="19"/>
      <c r="T103" s="20"/>
      <c r="U103" s="20"/>
      <c r="V103" s="19"/>
      <c r="W103" s="20"/>
      <c r="X103" s="20"/>
      <c r="Y103" s="19"/>
      <c r="Z103" s="20"/>
      <c r="AA103" s="18"/>
      <c r="AB103" s="19"/>
      <c r="AC103" s="33">
        <f t="shared" si="45"/>
        <v>1</v>
      </c>
      <c r="AD103" s="34">
        <f t="shared" si="46"/>
        <v>0</v>
      </c>
      <c r="AE103" s="35">
        <f t="shared" si="47"/>
        <v>0</v>
      </c>
      <c r="AF103" s="33">
        <f t="shared" si="48"/>
        <v>1</v>
      </c>
      <c r="AG103" s="34">
        <f t="shared" si="49"/>
        <v>0</v>
      </c>
      <c r="AH103" s="35">
        <f t="shared" si="50"/>
        <v>0</v>
      </c>
      <c r="AI103" s="36">
        <f t="shared" si="51"/>
        <v>0</v>
      </c>
      <c r="AJ103" s="34">
        <f t="shared" si="52"/>
        <v>0</v>
      </c>
      <c r="AK103" s="35">
        <f t="shared" si="53"/>
        <v>0</v>
      </c>
    </row>
    <row r="104" spans="1:37" x14ac:dyDescent="0.25">
      <c r="A104" s="17" t="s">
        <v>270</v>
      </c>
      <c r="B104" s="17" t="s">
        <v>271</v>
      </c>
      <c r="C104" s="18"/>
      <c r="D104" s="18"/>
      <c r="E104" s="19"/>
      <c r="F104" s="20"/>
      <c r="G104" s="18"/>
      <c r="H104" s="19"/>
      <c r="I104" s="20"/>
      <c r="J104" s="24" t="s">
        <v>16</v>
      </c>
      <c r="K104" s="20"/>
      <c r="L104" s="20"/>
      <c r="M104" s="22"/>
      <c r="N104" s="20"/>
      <c r="O104" s="20"/>
      <c r="P104" s="19"/>
      <c r="Q104" s="20"/>
      <c r="R104" s="18"/>
      <c r="S104" s="19"/>
      <c r="T104" s="20"/>
      <c r="U104" s="20"/>
      <c r="V104" s="19"/>
      <c r="W104" s="20"/>
      <c r="X104" s="20"/>
      <c r="Y104" s="19"/>
      <c r="Z104" s="20"/>
      <c r="AA104" s="18"/>
      <c r="AB104" s="19"/>
      <c r="AC104" s="33">
        <f t="shared" si="45"/>
        <v>0</v>
      </c>
      <c r="AD104" s="34">
        <f t="shared" si="46"/>
        <v>1</v>
      </c>
      <c r="AE104" s="35">
        <f t="shared" si="47"/>
        <v>0</v>
      </c>
      <c r="AF104" s="33">
        <f t="shared" si="48"/>
        <v>0</v>
      </c>
      <c r="AG104" s="34">
        <f t="shared" si="49"/>
        <v>1</v>
      </c>
      <c r="AH104" s="35">
        <f t="shared" si="50"/>
        <v>0</v>
      </c>
      <c r="AI104" s="36">
        <f t="shared" si="51"/>
        <v>0</v>
      </c>
      <c r="AJ104" s="34">
        <f t="shared" si="52"/>
        <v>0</v>
      </c>
      <c r="AK104" s="35">
        <f t="shared" si="53"/>
        <v>0</v>
      </c>
    </row>
    <row r="105" spans="1:37" x14ac:dyDescent="0.25">
      <c r="A105" s="17" t="s">
        <v>272</v>
      </c>
      <c r="B105" s="17" t="s">
        <v>273</v>
      </c>
      <c r="C105" s="18"/>
      <c r="D105" s="18"/>
      <c r="E105" s="19"/>
      <c r="F105" s="20"/>
      <c r="G105" s="18"/>
      <c r="H105" s="19"/>
      <c r="I105" s="20"/>
      <c r="J105" s="19"/>
      <c r="K105" s="20"/>
      <c r="L105" s="32" t="s">
        <v>75</v>
      </c>
      <c r="M105" s="22"/>
      <c r="N105" s="20"/>
      <c r="O105" s="20"/>
      <c r="P105" s="19"/>
      <c r="Q105" s="20"/>
      <c r="R105" s="18"/>
      <c r="S105" s="19"/>
      <c r="T105" s="20"/>
      <c r="U105" s="20"/>
      <c r="V105" s="19"/>
      <c r="W105" s="20"/>
      <c r="X105" s="20"/>
      <c r="Y105" s="19"/>
      <c r="Z105" s="20"/>
      <c r="AA105" s="18"/>
      <c r="AB105" s="19"/>
      <c r="AC105" s="33">
        <f t="shared" si="45"/>
        <v>0</v>
      </c>
      <c r="AD105" s="34">
        <f t="shared" si="46"/>
        <v>2</v>
      </c>
      <c r="AE105" s="35">
        <f t="shared" si="47"/>
        <v>0</v>
      </c>
      <c r="AF105" s="33">
        <f t="shared" si="48"/>
        <v>0</v>
      </c>
      <c r="AG105" s="34">
        <f t="shared" si="49"/>
        <v>1</v>
      </c>
      <c r="AH105" s="35">
        <f t="shared" si="50"/>
        <v>0</v>
      </c>
      <c r="AI105" s="36">
        <f t="shared" si="51"/>
        <v>0</v>
      </c>
      <c r="AJ105" s="34">
        <f t="shared" si="52"/>
        <v>1</v>
      </c>
      <c r="AK105" s="35">
        <f t="shared" si="53"/>
        <v>0</v>
      </c>
    </row>
    <row r="106" spans="1:37" x14ac:dyDescent="0.25">
      <c r="A106" s="17" t="s">
        <v>274</v>
      </c>
      <c r="B106" s="17" t="s">
        <v>275</v>
      </c>
      <c r="C106" s="18"/>
      <c r="D106" s="18"/>
      <c r="E106" s="19"/>
      <c r="F106" s="20"/>
      <c r="G106" s="18"/>
      <c r="H106" s="19"/>
      <c r="I106" s="21" t="s">
        <v>16</v>
      </c>
      <c r="J106" s="19"/>
      <c r="K106" s="20"/>
      <c r="L106" s="20"/>
      <c r="M106" s="22"/>
      <c r="N106" s="20"/>
      <c r="O106" s="20"/>
      <c r="P106" s="19"/>
      <c r="Q106" s="20"/>
      <c r="R106" s="18"/>
      <c r="S106" s="19"/>
      <c r="T106" s="20"/>
      <c r="U106" s="20"/>
      <c r="V106" s="19"/>
      <c r="W106" s="20"/>
      <c r="X106" s="20"/>
      <c r="Y106" s="19"/>
      <c r="Z106" s="20"/>
      <c r="AA106" s="18"/>
      <c r="AB106" s="19"/>
      <c r="AC106" s="33">
        <f t="shared" si="45"/>
        <v>1</v>
      </c>
      <c r="AD106" s="34">
        <f t="shared" si="46"/>
        <v>0</v>
      </c>
      <c r="AE106" s="35">
        <f t="shared" si="47"/>
        <v>0</v>
      </c>
      <c r="AF106" s="33">
        <f t="shared" si="48"/>
        <v>1</v>
      </c>
      <c r="AG106" s="34">
        <f t="shared" si="49"/>
        <v>0</v>
      </c>
      <c r="AH106" s="35">
        <f t="shared" si="50"/>
        <v>0</v>
      </c>
      <c r="AI106" s="36">
        <f t="shared" si="51"/>
        <v>0</v>
      </c>
      <c r="AJ106" s="34">
        <f t="shared" si="52"/>
        <v>0</v>
      </c>
      <c r="AK106" s="35">
        <f t="shared" si="53"/>
        <v>0</v>
      </c>
    </row>
    <row r="107" spans="1:37" x14ac:dyDescent="0.25">
      <c r="A107" s="17" t="s">
        <v>276</v>
      </c>
      <c r="B107" s="17" t="s">
        <v>277</v>
      </c>
      <c r="C107" s="18"/>
      <c r="D107" s="18"/>
      <c r="E107" s="19"/>
      <c r="F107" s="20"/>
      <c r="G107" s="18"/>
      <c r="H107" s="19"/>
      <c r="I107" s="20"/>
      <c r="J107" s="19"/>
      <c r="K107" s="47" t="s">
        <v>170</v>
      </c>
      <c r="L107" s="20"/>
      <c r="M107" s="22"/>
      <c r="N107" s="20"/>
      <c r="O107" s="20"/>
      <c r="P107" s="19"/>
      <c r="Q107" s="20"/>
      <c r="R107" s="18"/>
      <c r="S107" s="19"/>
      <c r="T107" s="20"/>
      <c r="U107" s="20"/>
      <c r="V107" s="19"/>
      <c r="W107" s="20"/>
      <c r="X107" s="20"/>
      <c r="Y107" s="19"/>
      <c r="Z107" s="20"/>
      <c r="AA107" s="18"/>
      <c r="AB107" s="19"/>
      <c r="AC107" s="33">
        <f t="shared" si="45"/>
        <v>1</v>
      </c>
      <c r="AD107" s="34">
        <f t="shared" si="46"/>
        <v>0</v>
      </c>
      <c r="AE107" s="35">
        <f t="shared" si="47"/>
        <v>0</v>
      </c>
      <c r="AF107" s="33">
        <f t="shared" si="48"/>
        <v>0</v>
      </c>
      <c r="AG107" s="34">
        <f t="shared" si="49"/>
        <v>0</v>
      </c>
      <c r="AH107" s="35">
        <f t="shared" si="50"/>
        <v>0</v>
      </c>
      <c r="AI107" s="36">
        <f t="shared" si="51"/>
        <v>1</v>
      </c>
      <c r="AJ107" s="34">
        <f t="shared" si="52"/>
        <v>0</v>
      </c>
      <c r="AK107" s="35">
        <f t="shared" si="53"/>
        <v>0</v>
      </c>
    </row>
    <row r="108" spans="1:37" x14ac:dyDescent="0.25">
      <c r="A108" s="17" t="s">
        <v>278</v>
      </c>
      <c r="B108" s="17" t="s">
        <v>279</v>
      </c>
      <c r="C108" s="23" t="s">
        <v>140</v>
      </c>
      <c r="D108" s="18"/>
      <c r="E108" s="19"/>
      <c r="F108" s="20"/>
      <c r="G108" s="18"/>
      <c r="H108" s="19"/>
      <c r="I108" s="20"/>
      <c r="J108" s="19"/>
      <c r="K108" s="38"/>
      <c r="L108" s="20"/>
      <c r="M108" s="22"/>
      <c r="N108" s="20"/>
      <c r="O108" s="20"/>
      <c r="P108" s="19"/>
      <c r="Q108" s="20"/>
      <c r="R108" s="18"/>
      <c r="S108" s="19"/>
      <c r="T108" s="20"/>
      <c r="U108" s="20"/>
      <c r="V108" s="19"/>
      <c r="W108" s="20"/>
      <c r="X108" s="20"/>
      <c r="Y108" s="19"/>
      <c r="Z108" s="20"/>
      <c r="AA108" s="18"/>
      <c r="AB108" s="19"/>
      <c r="AC108" s="33"/>
      <c r="AD108" s="34"/>
      <c r="AE108" s="35"/>
      <c r="AF108" s="33"/>
      <c r="AG108" s="34"/>
      <c r="AH108" s="35"/>
      <c r="AI108" s="36"/>
      <c r="AJ108" s="34"/>
      <c r="AK108" s="35"/>
    </row>
    <row r="109" spans="1:37" x14ac:dyDescent="0.25">
      <c r="A109" s="17" t="s">
        <v>280</v>
      </c>
      <c r="B109" s="17" t="s">
        <v>281</v>
      </c>
      <c r="C109" s="18"/>
      <c r="D109" s="18"/>
      <c r="E109" s="19"/>
      <c r="F109" s="20"/>
      <c r="G109" s="18"/>
      <c r="H109" s="19"/>
      <c r="I109" s="21" t="s">
        <v>16</v>
      </c>
      <c r="J109" s="40" t="s">
        <v>75</v>
      </c>
      <c r="K109" s="32" t="s">
        <v>75</v>
      </c>
      <c r="L109" s="23" t="s">
        <v>75</v>
      </c>
      <c r="M109" s="22"/>
      <c r="N109" s="20"/>
      <c r="O109" s="20"/>
      <c r="P109" s="19"/>
      <c r="Q109" s="20"/>
      <c r="R109" s="18"/>
      <c r="S109" s="19"/>
      <c r="T109" s="20"/>
      <c r="U109" s="20"/>
      <c r="V109" s="19"/>
      <c r="W109" s="20"/>
      <c r="X109" s="20"/>
      <c r="Y109" s="19"/>
      <c r="Z109" s="20"/>
      <c r="AA109" s="18"/>
      <c r="AB109" s="19"/>
      <c r="AC109" s="33">
        <f>COUNTIF($C109,"S")+2*COUNTIF($C109,"SN")+COUNTIF($C109,"N")+COUNTIF($F109,"S")+2*COUNTIF($F109,"SN")+COUNTIF($F109,"N")+COUNTIF($I109,"S")+2*COUNTIF($I109,"SN")+COUNTIF($I109,"N")+COUNTIF($K109,"S")+2*COUNTIF($K109,"SN")+COUNTIF($K109,"N")+COUNTIF($N109,"S")+2*COUNTIF($N109,"SN")+COUNTIF($N109,"N")+COUNTIF($Q109,"S")+2*COUNTIF($Q109,"SN")+COUNTIF($Q109,"N")+COUNTIF($T109,"S")+2*COUNTIF($T109,"SN")+COUNTIF($T109,"N")+COUNTIF($W109,"S")+2*COUNTIF($W109,"SN")+COUNTIF($W109,"N")+COUNTIF($Z109,"S")+2*COUNTIF($Z109,"SN")+COUNTIF($Z109,"N")</f>
        <v>3</v>
      </c>
      <c r="AD109" s="34">
        <f>COUNTIF($D109,"S")+2*COUNTIF($D109,"SN")+COUNTIF($D109,"N")+COUNTIF($G109,"S")+2*COUNTIF($G109,"SN")+COUNTIF($G109,"N")+COUNTIF($J109,"S")+2*COUNTIF($J109,"SN")+COUNTIF($J109,"N")+COUNTIF($L109,"S")+2*COUNTIF($L109,"SN")+COUNTIF($L109,"N")+COUNTIF($O109,"S")+2*COUNTIF($O109,"SN")+COUNTIF($O109,"N")+COUNTIF($R109,"S")+2*COUNTIF($R109,"SN")+COUNTIF($R109,"N")+COUNTIF($U109,"S")+2*COUNTIF($U109,"SN")+COUNTIF($U109,"N")+COUNTIF($X109,"S")+2*COUNTIF($X109,"SN")+COUNTIF($X109,"N")+COUNTIF($AA109,"S")+2*COUNTIF($AA109,"SN")+COUNTIF($AA109,"N")</f>
        <v>4</v>
      </c>
      <c r="AE109" s="35">
        <f t="shared" ref="AE109:AE122" si="54">COUNTIF($E109,"S")+2*COUNTIF($E109,"SN")+COUNTIF($E109,"N")+COUNTIF($H109,"S")+2*COUNTIF($H109,"SN")+COUNTIF($H109,"N")+COUNTIF($M109,"S")+2*COUNTIF($M109,"SN")+COUNTIF($M109,"N")+COUNTIF($P109,"S")+2*COUNTIF($P109,"SN")+COUNTIF($P109,"N")+COUNTIF($S109,"S")+2*COUNTIF($S109,"SN")+COUNTIF($S109,"N")+COUNTIF($V109,"S")+2*COUNTIF($V109,"SN")+COUNTIF($V109,"N")+COUNTIF($Y109,"S")+2*COUNTIF($Y109,"SN")+COUNTIF($Y109,"N")+COUNTIF($AB109,"S")+2*COUNTIF($AB109,"SN")+COUNTIF($AB109,"N")</f>
        <v>0</v>
      </c>
      <c r="AF109" s="33">
        <f>COUNTIF($C109,"S")+COUNTIF($C109,"SN")+COUNTIF($F109,"S")+COUNTIF($F109,"SN")+COUNTIF($I109,"S")+COUNTIF($I109,"SN")+COUNTIF($K109,"S")+COUNTIF($K109,"SN")+COUNTIF($N109,"S")+COUNTIF($N109,"SN")+COUNTIF($Q109,"S")+COUNTIF($Q109,"SN")+COUNTIF($T109,"S")+COUNTIF($T109,"SN")+COUNTIF($W109,"S")+COUNTIF($W109,"SN")+COUNTIF($Z109,"S")+COUNTIF($Z109,"SN")</f>
        <v>2</v>
      </c>
      <c r="AG109" s="34">
        <f>COUNTIF($D109,"S")+COUNTIF($D109,"SN")+COUNTIF($G109,"S")+COUNTIF($G109,"SN")+COUNTIF($J109,"S")+COUNTIF($J109,"SN")+COUNTIF($L109,"S")+COUNTIF($L109,"SN")+COUNTIF($O109,"S")+COUNTIF($O109,"SN")+COUNTIF($R109,"S")+COUNTIF($R109,"SN")++COUNTIF($U109,"S")+COUNTIF($U109,"SN")+COUNTIF($X109,"S")+COUNTIF($X109,"SN")+COUNTIF($AA109,"S")+COUNTIF($AA109,"SN")</f>
        <v>2</v>
      </c>
      <c r="AH109" s="35">
        <f t="shared" ref="AH109:AH122" si="55">COUNTIF($E109,"S")+COUNTIF($E109,"SN")+COUNTIF($H109,"S")+COUNTIF($H109,"SN")+COUNTIF($M109,"S")+COUNTIF($M109,"SN")+COUNTIF($P109,"S")+COUNTIF($P109,"SN")+COUNTIF($S109,"S")+COUNTIF($S109,"SN")+COUNTIF($V109,"S")+COUNTIF($V109,"SN")+COUNTIF($Y109,"S")+COUNTIF($Y109,"SN")+COUNTIF($AB109,"S")+COUNTIF($AB109,"SN")</f>
        <v>0</v>
      </c>
      <c r="AI109" s="36">
        <f>COUNTIF($C109,"SN")+COUNTIF($C109,"N")+COUNTIF($F109,"SN")+COUNTIF($F109,"N")+COUNTIF($I109,"SN")+COUNTIF($I109,"N")+COUNTIF($K109,"SN")+COUNTIF($K109,"N")+COUNTIF($N109,"SN")+COUNTIF($N109,"N")+COUNTIF($Q109,"SN")+COUNTIF($Q109,"N")+COUNTIF($T109,"SN")+COUNTIF($T109,"N")+COUNTIF($W109,"SN")+COUNTIF($W109,"N")+COUNTIF($Z109,"SN")+COUNTIF($Z109,"N")</f>
        <v>1</v>
      </c>
      <c r="AJ109" s="34">
        <f>COUNTIF($D109,"SN")+COUNTIF($D109,"N")+COUNTIF($G109,"SN")+COUNTIF($G109,"N")+COUNTIF($J109,"SN")+COUNTIF($J109,"N")+COUNTIF($L109,"SN")+COUNTIF($L109,"N")+COUNTIF($O109,"SN")+COUNTIF($O109,"N")+COUNTIF($R109,"SN")+COUNTIF($R109,"N")+COUNTIF($U109,"SN")+COUNTIF($U109,"N")+COUNTIF($X109,"SN")+COUNTIF($X109,"N")+COUNTIF($AA109,"SN")+COUNTIF($AA109,"N")</f>
        <v>2</v>
      </c>
      <c r="AK109" s="35">
        <f t="shared" ref="AK109:AK122" si="56">COUNTIF($E109,"SN")+COUNTIF($E109,"N")+COUNTIF($H109,"SN")+COUNTIF($H109,"N")+COUNTIF($M109,"SN")+COUNTIF($M109,"N")+COUNTIF($P109,"SN")+COUNTIF($P109,"N")+COUNTIF($S109,"SN")+COUNTIF($S109,"N")+COUNTIF($V109,"SN")+COUNTIF($V109,"N")+COUNTIF($Y109,"SN")+COUNTIF($Y109,"N")+COUNTIF($AB109,"SN")+COUNTIF($AB109,"N")</f>
        <v>0</v>
      </c>
    </row>
    <row r="110" spans="1:37" x14ac:dyDescent="0.25">
      <c r="A110" s="17" t="s">
        <v>282</v>
      </c>
      <c r="B110" s="17" t="s">
        <v>283</v>
      </c>
      <c r="C110" s="23" t="s">
        <v>16</v>
      </c>
      <c r="D110" s="18"/>
      <c r="E110" s="48"/>
      <c r="F110" s="20"/>
      <c r="G110" s="18"/>
      <c r="H110" s="19"/>
      <c r="I110" s="20"/>
      <c r="J110" s="19"/>
      <c r="K110" s="20"/>
      <c r="L110" s="20"/>
      <c r="M110" s="22"/>
      <c r="N110" s="20"/>
      <c r="O110" s="20"/>
      <c r="P110" s="19"/>
      <c r="Q110" s="20"/>
      <c r="R110" s="18"/>
      <c r="S110" s="19"/>
      <c r="T110" s="20"/>
      <c r="U110" s="20"/>
      <c r="V110" s="19"/>
      <c r="W110" s="20"/>
      <c r="X110" s="20"/>
      <c r="Y110" s="19"/>
      <c r="Z110" s="20"/>
      <c r="AA110" s="18"/>
      <c r="AB110" s="19"/>
      <c r="AC110" s="33">
        <f>COUNTIF($C110,"S")+2*COUNTIF($C110,"SN")+COUNTIF($C110,"N")+COUNTIF($F110,"S")+2*COUNTIF($F110,"SN")+COUNTIF($F110,"N")+COUNTIF($I110,"S")+2*COUNTIF($I110,"SN")+COUNTIF($I110,"N")+COUNTIF($K110,"S")+2*COUNTIF($K110,"SN")+COUNTIF($K110,"N")+COUNTIF($N110,"S")+2*COUNTIF($N110,"SN")+COUNTIF($N110,"N")+COUNTIF($Q110,"S")+2*COUNTIF($Q110,"SN")+COUNTIF($Q110,"N")+COUNTIF($T110,"S")+2*COUNTIF($T110,"SN")+COUNTIF($T110,"N")+COUNTIF($W110,"S")+2*COUNTIF($W110,"SN")+COUNTIF($W110,"N")+COUNTIF($Z110,"S")+2*COUNTIF($Z110,"SN")+COUNTIF($Z110,"N")</f>
        <v>1</v>
      </c>
      <c r="AD110" s="34">
        <f>COUNTIF($D110,"S")+2*COUNTIF($D110,"SN")+COUNTIF($D110,"N")+COUNTIF($G110,"S")+2*COUNTIF($G110,"SN")+COUNTIF($G110,"N")+COUNTIF($J110,"S")+2*COUNTIF($J110,"SN")+COUNTIF($J110,"N")+COUNTIF($L110,"S")+2*COUNTIF($L110,"SN")+COUNTIF($L110,"N")+COUNTIF($O110,"S")+2*COUNTIF($O110,"SN")+COUNTIF($O110,"N")+COUNTIF($R110,"S")+2*COUNTIF($R110,"SN")+COUNTIF($R110,"N")+COUNTIF($U110,"S")+2*COUNTIF($U110,"SN")+COUNTIF($U110,"N")+COUNTIF($X110,"S")+2*COUNTIF($X110,"SN")+COUNTIF($X110,"N")+COUNTIF($AA110,"S")+2*COUNTIF($AA110,"SN")+COUNTIF($AA110,"N")</f>
        <v>0</v>
      </c>
      <c r="AE110" s="35">
        <f t="shared" si="54"/>
        <v>0</v>
      </c>
      <c r="AF110" s="33">
        <f>COUNTIF($C110,"S")+COUNTIF($C110,"SN")+COUNTIF($F110,"S")+COUNTIF($F110,"SN")+COUNTIF($I110,"S")+COUNTIF($I110,"SN")+COUNTIF($K110,"S")+COUNTIF($K110,"SN")+COUNTIF($N110,"S")+COUNTIF($N110,"SN")+COUNTIF($Q110,"S")+COUNTIF($Q110,"SN")+COUNTIF($T110,"S")+COUNTIF($T110,"SN")+COUNTIF($W110,"S")+COUNTIF($W110,"SN")+COUNTIF($Z110,"S")+COUNTIF($Z110,"SN")</f>
        <v>1</v>
      </c>
      <c r="AG110" s="34">
        <f>COUNTIF($D110,"S")+COUNTIF($D110,"SN")+COUNTIF($G110,"S")+COUNTIF($G110,"SN")+COUNTIF($J110,"S")+COUNTIF($J110,"SN")+COUNTIF($L110,"S")+COUNTIF($L110,"SN")+COUNTIF($O110,"S")+COUNTIF($O110,"SN")+COUNTIF($R110,"S")+COUNTIF($R110,"SN")++COUNTIF($U110,"S")+COUNTIF($U110,"SN")+COUNTIF($X110,"S")+COUNTIF($X110,"SN")+COUNTIF($AA110,"S")+COUNTIF($AA110,"SN")</f>
        <v>0</v>
      </c>
      <c r="AH110" s="35">
        <f t="shared" si="55"/>
        <v>0</v>
      </c>
      <c r="AI110" s="36">
        <f>COUNTIF($C110,"SN")+COUNTIF($C110,"N")+COUNTIF($F110,"SN")+COUNTIF($F110,"N")+COUNTIF($I110,"SN")+COUNTIF($I110,"N")+COUNTIF($K110,"SN")+COUNTIF($K110,"N")+COUNTIF($N110,"SN")+COUNTIF($N110,"N")+COUNTIF($Q110,"SN")+COUNTIF($Q110,"N")+COUNTIF($T110,"SN")+COUNTIF($T110,"N")+COUNTIF($W110,"SN")+COUNTIF($W110,"N")+COUNTIF($Z110,"SN")+COUNTIF($Z110,"N")</f>
        <v>0</v>
      </c>
      <c r="AJ110" s="34">
        <f>COUNTIF($D110,"SN")+COUNTIF($D110,"N")+COUNTIF($G110,"SN")+COUNTIF($G110,"N")+COUNTIF($J110,"SN")+COUNTIF($J110,"N")+COUNTIF($L110,"SN")+COUNTIF($L110,"N")+COUNTIF($O110,"SN")+COUNTIF($O110,"N")+COUNTIF($R110,"SN")+COUNTIF($R110,"N")+COUNTIF($U110,"SN")+COUNTIF($U110,"N")+COUNTIF($X110,"SN")+COUNTIF($X110,"N")+COUNTIF($AA110,"SN")+COUNTIF($AA110,"N")</f>
        <v>0</v>
      </c>
      <c r="AK110" s="35">
        <f t="shared" si="56"/>
        <v>0</v>
      </c>
    </row>
    <row r="111" spans="1:37" ht="22.5" x14ac:dyDescent="0.25">
      <c r="A111" s="17" t="s">
        <v>284</v>
      </c>
      <c r="B111" s="17" t="s">
        <v>285</v>
      </c>
      <c r="C111" s="18"/>
      <c r="D111" s="18"/>
      <c r="E111" s="19"/>
      <c r="F111" s="20"/>
      <c r="G111" s="18"/>
      <c r="H111" s="19"/>
      <c r="I111" s="21" t="s">
        <v>16</v>
      </c>
      <c r="J111" s="19"/>
      <c r="K111" s="20"/>
      <c r="L111" s="20"/>
      <c r="M111" s="22"/>
      <c r="N111" s="20"/>
      <c r="O111" s="20"/>
      <c r="P111" s="19"/>
      <c r="Q111" s="20"/>
      <c r="R111" s="18"/>
      <c r="S111" s="19"/>
      <c r="T111" s="20"/>
      <c r="U111" s="20"/>
      <c r="V111" s="19"/>
      <c r="W111" s="20"/>
      <c r="X111" s="20"/>
      <c r="Y111" s="19"/>
      <c r="Z111" s="20"/>
      <c r="AA111" s="18"/>
      <c r="AB111" s="19"/>
      <c r="AC111" s="33">
        <f>COUNTIF($C111,"S")+2*COUNTIF($C111,"SN")+COUNTIF($C111,"N")+COUNTIF($F111,"S")+2*COUNTIF($F111,"SN")+COUNTIF($F111,"N")+COUNTIF($I111,"S")+2*COUNTIF($I111,"SN")+COUNTIF($I111,"N")+COUNTIF($K111,"S")+2*COUNTIF($K111,"SN")+COUNTIF($K111,"N")+COUNTIF($N111,"S")+2*COUNTIF($N111,"SN")+COUNTIF($N111,"N")+COUNTIF($Q111,"S")+2*COUNTIF($Q111,"SN")+COUNTIF($Q111,"N")+COUNTIF($T111,"S")+2*COUNTIF($T111,"SN")+COUNTIF($T111,"N")+COUNTIF($W111,"S")+2*COUNTIF($W111,"SN")+COUNTIF($W111,"N")+COUNTIF($Z111,"S")+2*COUNTIF($Z111,"SN")+COUNTIF($Z111,"N")</f>
        <v>1</v>
      </c>
      <c r="AD111" s="34">
        <f>COUNTIF($D111,"S")+2*COUNTIF($D111,"SN")+COUNTIF($D111,"N")+COUNTIF($G111,"S")+2*COUNTIF($G111,"SN")+COUNTIF($G111,"N")+COUNTIF($J111,"S")+2*COUNTIF($J111,"SN")+COUNTIF($J111,"N")+COUNTIF($L111,"S")+2*COUNTIF($L111,"SN")+COUNTIF($L111,"N")+COUNTIF($O111,"S")+2*COUNTIF($O111,"SN")+COUNTIF($O111,"N")+COUNTIF($R111,"S")+2*COUNTIF($R111,"SN")+COUNTIF($R111,"N")+COUNTIF($U111,"S")+2*COUNTIF($U111,"SN")+COUNTIF($U111,"N")+COUNTIF($X111,"S")+2*COUNTIF($X111,"SN")+COUNTIF($X111,"N")+COUNTIF($AA111,"S")+2*COUNTIF($AA111,"SN")+COUNTIF($AA111,"N")</f>
        <v>0</v>
      </c>
      <c r="AE111" s="35">
        <f t="shared" si="54"/>
        <v>0</v>
      </c>
      <c r="AF111" s="33">
        <f>COUNTIF($C111,"S")+COUNTIF($C111,"SN")+COUNTIF($F111,"S")+COUNTIF($F111,"SN")+COUNTIF($I111,"S")+COUNTIF($I111,"SN")+COUNTIF($K111,"S")+COUNTIF($K111,"SN")+COUNTIF($N111,"S")+COUNTIF($N111,"SN")+COUNTIF($Q111,"S")+COUNTIF($Q111,"SN")+COUNTIF($T111,"S")+COUNTIF($T111,"SN")+COUNTIF($W111,"S")+COUNTIF($W111,"SN")+COUNTIF($Z111,"S")+COUNTIF($Z111,"SN")</f>
        <v>1</v>
      </c>
      <c r="AG111" s="34">
        <f>COUNTIF($D111,"S")+COUNTIF($D111,"SN")+COUNTIF($G111,"S")+COUNTIF($G111,"SN")+COUNTIF($J111,"S")+COUNTIF($J111,"SN")+COUNTIF($L111,"S")+COUNTIF($L111,"SN")+COUNTIF($O111,"S")+COUNTIF($O111,"SN")+COUNTIF($R111,"S")+COUNTIF($R111,"SN")++COUNTIF($U111,"S")+COUNTIF($U111,"SN")+COUNTIF($X111,"S")+COUNTIF($X111,"SN")+COUNTIF($AA111,"S")+COUNTIF($AA111,"SN")</f>
        <v>0</v>
      </c>
      <c r="AH111" s="35">
        <f t="shared" si="55"/>
        <v>0</v>
      </c>
      <c r="AI111" s="36">
        <f>COUNTIF($C111,"SN")+COUNTIF($C111,"N")+COUNTIF($F111,"SN")+COUNTIF($F111,"N")+COUNTIF($I111,"SN")+COUNTIF($I111,"N")+COUNTIF($K111,"SN")+COUNTIF($K111,"N")+COUNTIF($N111,"SN")+COUNTIF($N111,"N")+COUNTIF($Q111,"SN")+COUNTIF($Q111,"N")+COUNTIF($T111,"SN")+COUNTIF($T111,"N")+COUNTIF($W111,"SN")+COUNTIF($W111,"N")+COUNTIF($Z111,"SN")+COUNTIF($Z111,"N")</f>
        <v>0</v>
      </c>
      <c r="AJ111" s="34">
        <f>COUNTIF($D111,"SN")+COUNTIF($D111,"N")+COUNTIF($G111,"SN")+COUNTIF($G111,"N")+COUNTIF($J111,"SN")+COUNTIF($J111,"N")+COUNTIF($L111,"SN")+COUNTIF($L111,"N")+COUNTIF($O111,"SN")+COUNTIF($O111,"N")+COUNTIF($R111,"SN")+COUNTIF($R111,"N")+COUNTIF($U111,"SN")+COUNTIF($U111,"N")+COUNTIF($X111,"SN")+COUNTIF($X111,"N")+COUNTIF($AA111,"SN")+COUNTIF($AA111,"N")</f>
        <v>0</v>
      </c>
      <c r="AK111" s="35">
        <f t="shared" si="56"/>
        <v>0</v>
      </c>
    </row>
    <row r="112" spans="1:37" x14ac:dyDescent="0.25">
      <c r="A112" s="17" t="s">
        <v>286</v>
      </c>
      <c r="B112" s="17" t="s">
        <v>287</v>
      </c>
      <c r="C112" s="23" t="s">
        <v>16</v>
      </c>
      <c r="D112" s="49"/>
      <c r="E112" s="19"/>
      <c r="F112" s="21" t="s">
        <v>75</v>
      </c>
      <c r="G112" s="23" t="s">
        <v>75</v>
      </c>
      <c r="H112" s="19"/>
      <c r="I112" s="20"/>
      <c r="J112" s="19"/>
      <c r="K112" s="20"/>
      <c r="L112" s="20"/>
      <c r="M112" s="22"/>
      <c r="N112" s="20"/>
      <c r="O112" s="20"/>
      <c r="P112" s="19"/>
      <c r="Q112" s="20"/>
      <c r="R112" s="18"/>
      <c r="S112" s="19"/>
      <c r="T112" s="20"/>
      <c r="U112" s="20"/>
      <c r="V112" s="19"/>
      <c r="W112" s="20"/>
      <c r="X112" s="20"/>
      <c r="Y112" s="19"/>
      <c r="Z112" s="20"/>
      <c r="AA112" s="18"/>
      <c r="AB112" s="19"/>
      <c r="AC112" s="33" t="e">
        <f>COUNTIF(#REF!,"S")+2*COUNTIF(#REF!,"SN")+COUNTIF(#REF!,"N")+COUNTIF($F112,"S")+2*COUNTIF($F112,"SN")+COUNTIF($F112,"N")+COUNTIF($I112,"S")+2*COUNTIF($I112,"SN")+COUNTIF($I112,"N")+COUNTIF($K112,"S")+2*COUNTIF($K112,"SN")+COUNTIF($K112,"N")+COUNTIF($N112,"S")+2*COUNTIF($N112,"SN")+COUNTIF($N112,"N")+COUNTIF($Q112,"S")+2*COUNTIF($Q112,"SN")+COUNTIF($Q112,"N")+COUNTIF($T112,"S")+2*COUNTIF($T112,"SN")+COUNTIF($T112,"N")+COUNTIF($W112,"S")+2*COUNTIF($W112,"SN")+COUNTIF($W112,"N")+COUNTIF($Z112,"S")+2*COUNTIF($Z112,"SN")+COUNTIF($Z112,"N")</f>
        <v>#REF!</v>
      </c>
      <c r="AD112" s="34">
        <f>COUNTIF($C112,"S")+2*COUNTIF($C112,"SN")+COUNTIF($C112,"N")+COUNTIF($G112,"S")+2*COUNTIF($G112,"SN")+COUNTIF($G112,"N")+COUNTIF($J112,"S")+2*COUNTIF($J112,"SN")+COUNTIF($J112,"N")+COUNTIF($L112,"S")+2*COUNTIF($L112,"SN")+COUNTIF($L112,"N")+COUNTIF($O112,"S")+2*COUNTIF($O112,"SN")+COUNTIF($O112,"N")+COUNTIF($R112,"S")+2*COUNTIF($R112,"SN")+COUNTIF($R112,"N")+COUNTIF($U112,"S")+2*COUNTIF($U112,"SN")+COUNTIF($U112,"N")+COUNTIF($X112,"S")+2*COUNTIF($X112,"SN")+COUNTIF($X112,"N")+COUNTIF($AA112,"S")+2*COUNTIF($AA112,"SN")+COUNTIF($AA112,"N")</f>
        <v>3</v>
      </c>
      <c r="AE112" s="35">
        <f t="shared" si="54"/>
        <v>0</v>
      </c>
      <c r="AF112" s="33" t="e">
        <f>COUNTIF(#REF!,"S")+COUNTIF(#REF!,"SN")+COUNTIF($F112,"S")+COUNTIF($F112,"SN")+COUNTIF($I112,"S")+COUNTIF($I112,"SN")+COUNTIF($K112,"S")+COUNTIF($K112,"SN")+COUNTIF($N112,"S")+COUNTIF($N112,"SN")+COUNTIF($Q112,"S")+COUNTIF($Q112,"SN")+COUNTIF($T112,"S")+COUNTIF($T112,"SN")+COUNTIF($W112,"S")+COUNTIF($W112,"SN")+COUNTIF($Z112,"S")+COUNTIF($Z112,"SN")</f>
        <v>#REF!</v>
      </c>
      <c r="AG112" s="34">
        <f>COUNTIF($C112,"S")+COUNTIF($C112,"SN")+COUNTIF($G112,"S")+COUNTIF($G112,"SN")+COUNTIF($J112,"S")+COUNTIF($J112,"SN")+COUNTIF($L112,"S")+COUNTIF($L112,"SN")+COUNTIF($O112,"S")+COUNTIF($O112,"SN")+COUNTIF($R112,"S")+COUNTIF($R112,"SN")++COUNTIF($U112,"S")+COUNTIF($U112,"SN")+COUNTIF($X112,"S")+COUNTIF($X112,"SN")+COUNTIF($AA112,"S")+COUNTIF($AA112,"SN")</f>
        <v>2</v>
      </c>
      <c r="AH112" s="35">
        <f t="shared" si="55"/>
        <v>0</v>
      </c>
      <c r="AI112" s="36" t="e">
        <f>COUNTIF(#REF!,"SN")+COUNTIF(#REF!,"N")+COUNTIF($F112,"SN")+COUNTIF($F112,"N")+COUNTIF($I112,"SN")+COUNTIF($I112,"N")+COUNTIF($K112,"SN")+COUNTIF($K112,"N")+COUNTIF($N112,"SN")+COUNTIF($N112,"N")+COUNTIF($Q112,"SN")+COUNTIF($Q112,"N")+COUNTIF($T112,"SN")+COUNTIF($T112,"N")+COUNTIF($W112,"SN")+COUNTIF($W112,"N")+COUNTIF($Z112,"SN")+COUNTIF($Z112,"N")</f>
        <v>#REF!</v>
      </c>
      <c r="AJ112" s="34">
        <f>COUNTIF($C112,"SN")+COUNTIF($C112,"N")+COUNTIF($G112,"SN")+COUNTIF($G112,"N")+COUNTIF($J112,"SN")+COUNTIF($J112,"N")+COUNTIF($L112,"SN")+COUNTIF($L112,"N")+COUNTIF($O112,"SN")+COUNTIF($O112,"N")+COUNTIF($R112,"SN")+COUNTIF($R112,"N")+COUNTIF($U112,"SN")+COUNTIF($U112,"N")+COUNTIF($X112,"SN")+COUNTIF($X112,"N")+COUNTIF($AA112,"SN")+COUNTIF($AA112,"N")</f>
        <v>1</v>
      </c>
      <c r="AK112" s="35">
        <f t="shared" si="56"/>
        <v>0</v>
      </c>
    </row>
    <row r="113" spans="1:37" x14ac:dyDescent="0.25">
      <c r="A113" s="17" t="s">
        <v>288</v>
      </c>
      <c r="B113" s="17" t="s">
        <v>289</v>
      </c>
      <c r="C113" s="23" t="s">
        <v>16</v>
      </c>
      <c r="D113" s="23" t="s">
        <v>16</v>
      </c>
      <c r="E113" s="19"/>
      <c r="F113" s="20"/>
      <c r="G113" s="18"/>
      <c r="H113" s="19"/>
      <c r="I113" s="20"/>
      <c r="J113" s="19"/>
      <c r="K113" s="20"/>
      <c r="L113" s="20"/>
      <c r="M113" s="22"/>
      <c r="N113" s="20"/>
      <c r="O113" s="20"/>
      <c r="P113" s="19"/>
      <c r="Q113" s="20"/>
      <c r="R113" s="18"/>
      <c r="S113" s="19"/>
      <c r="T113" s="20"/>
      <c r="U113" s="20"/>
      <c r="V113" s="19"/>
      <c r="W113" s="20"/>
      <c r="X113" s="20"/>
      <c r="Y113" s="19"/>
      <c r="Z113" s="20"/>
      <c r="AA113" s="18"/>
      <c r="AB113" s="19"/>
      <c r="AC113" s="33">
        <f t="shared" ref="AC113:AC122" si="57">COUNTIF($C113,"S")+2*COUNTIF($C113,"SN")+COUNTIF($C113,"N")+COUNTIF($F113,"S")+2*COUNTIF($F113,"SN")+COUNTIF($F113,"N")+COUNTIF($I113,"S")+2*COUNTIF($I113,"SN")+COUNTIF($I113,"N")+COUNTIF($K113,"S")+2*COUNTIF($K113,"SN")+COUNTIF($K113,"N")+COUNTIF($N113,"S")+2*COUNTIF($N113,"SN")+COUNTIF($N113,"N")+COUNTIF($Q113,"S")+2*COUNTIF($Q113,"SN")+COUNTIF($Q113,"N")+COUNTIF($T113,"S")+2*COUNTIF($T113,"SN")+COUNTIF($T113,"N")+COUNTIF($W113,"S")+2*COUNTIF($W113,"SN")+COUNTIF($W113,"N")+COUNTIF($Z113,"S")+2*COUNTIF($Z113,"SN")+COUNTIF($Z113,"N")</f>
        <v>1</v>
      </c>
      <c r="AD113" s="34">
        <f t="shared" ref="AD113:AD122" si="58">COUNTIF($D113,"S")+2*COUNTIF($D113,"SN")+COUNTIF($D113,"N")+COUNTIF($G113,"S")+2*COUNTIF($G113,"SN")+COUNTIF($G113,"N")+COUNTIF($J113,"S")+2*COUNTIF($J113,"SN")+COUNTIF($J113,"N")+COUNTIF($L113,"S")+2*COUNTIF($L113,"SN")+COUNTIF($L113,"N")+COUNTIF($O113,"S")+2*COUNTIF($O113,"SN")+COUNTIF($O113,"N")+COUNTIF($R113,"S")+2*COUNTIF($R113,"SN")+COUNTIF($R113,"N")+COUNTIF($U113,"S")+2*COUNTIF($U113,"SN")+COUNTIF($U113,"N")+COUNTIF($X113,"S")+2*COUNTIF($X113,"SN")+COUNTIF($X113,"N")+COUNTIF($AA113,"S")+2*COUNTIF($AA113,"SN")+COUNTIF($AA113,"N")</f>
        <v>1</v>
      </c>
      <c r="AE113" s="35">
        <f t="shared" si="54"/>
        <v>0</v>
      </c>
      <c r="AF113" s="33">
        <f t="shared" ref="AF113:AF122" si="59">COUNTIF($C113,"S")+COUNTIF($C113,"SN")+COUNTIF($F113,"S")+COUNTIF($F113,"SN")+COUNTIF($I113,"S")+COUNTIF($I113,"SN")+COUNTIF($K113,"S")+COUNTIF($K113,"SN")+COUNTIF($N113,"S")+COUNTIF($N113,"SN")+COUNTIF($Q113,"S")+COUNTIF($Q113,"SN")+COUNTIF($T113,"S")+COUNTIF($T113,"SN")+COUNTIF($W113,"S")+COUNTIF($W113,"SN")+COUNTIF($Z113,"S")+COUNTIF($Z113,"SN")</f>
        <v>1</v>
      </c>
      <c r="AG113" s="34">
        <f t="shared" ref="AG113:AG122" si="60">COUNTIF($D113,"S")+COUNTIF($D113,"SN")+COUNTIF($G113,"S")+COUNTIF($G113,"SN")+COUNTIF($J113,"S")+COUNTIF($J113,"SN")+COUNTIF($L113,"S")+COUNTIF($L113,"SN")+COUNTIF($O113,"S")+COUNTIF($O113,"SN")+COUNTIF($R113,"S")+COUNTIF($R113,"SN")++COUNTIF($U113,"S")+COUNTIF($U113,"SN")+COUNTIF($X113,"S")+COUNTIF($X113,"SN")+COUNTIF($AA113,"S")+COUNTIF($AA113,"SN")</f>
        <v>1</v>
      </c>
      <c r="AH113" s="35">
        <f t="shared" si="55"/>
        <v>0</v>
      </c>
      <c r="AI113" s="36">
        <f t="shared" ref="AI113:AI122" si="61">COUNTIF($C113,"SN")+COUNTIF($C113,"N")+COUNTIF($F113,"SN")+COUNTIF($F113,"N")+COUNTIF($I113,"SN")+COUNTIF($I113,"N")+COUNTIF($K113,"SN")+COUNTIF($K113,"N")+COUNTIF($N113,"SN")+COUNTIF($N113,"N")+COUNTIF($Q113,"SN")+COUNTIF($Q113,"N")+COUNTIF($T113,"SN")+COUNTIF($T113,"N")+COUNTIF($W113,"SN")+COUNTIF($W113,"N")+COUNTIF($Z113,"SN")+COUNTIF($Z113,"N")</f>
        <v>0</v>
      </c>
      <c r="AJ113" s="34">
        <f t="shared" ref="AJ113:AJ122" si="62">COUNTIF($D113,"SN")+COUNTIF($D113,"N")+COUNTIF($G113,"SN")+COUNTIF($G113,"N")+COUNTIF($J113,"SN")+COUNTIF($J113,"N")+COUNTIF($L113,"SN")+COUNTIF($L113,"N")+COUNTIF($O113,"SN")+COUNTIF($O113,"N")+COUNTIF($R113,"SN")+COUNTIF($R113,"N")+COUNTIF($U113,"SN")+COUNTIF($U113,"N")+COUNTIF($X113,"SN")+COUNTIF($X113,"N")+COUNTIF($AA113,"SN")+COUNTIF($AA113,"N")</f>
        <v>0</v>
      </c>
      <c r="AK113" s="35">
        <f t="shared" si="56"/>
        <v>0</v>
      </c>
    </row>
    <row r="114" spans="1:37" x14ac:dyDescent="0.25">
      <c r="A114" s="17" t="s">
        <v>290</v>
      </c>
      <c r="B114" s="17" t="s">
        <v>291</v>
      </c>
      <c r="C114" s="23" t="s">
        <v>16</v>
      </c>
      <c r="D114" s="23" t="s">
        <v>16</v>
      </c>
      <c r="E114" s="19"/>
      <c r="F114" s="21" t="s">
        <v>16</v>
      </c>
      <c r="G114" s="23" t="s">
        <v>75</v>
      </c>
      <c r="H114" s="19"/>
      <c r="I114" s="20"/>
      <c r="J114" s="19"/>
      <c r="K114" s="20"/>
      <c r="L114" s="20"/>
      <c r="M114" s="22"/>
      <c r="N114" s="20"/>
      <c r="O114" s="20"/>
      <c r="P114" s="19"/>
      <c r="Q114" s="20"/>
      <c r="R114" s="18"/>
      <c r="S114" s="19"/>
      <c r="T114" s="20"/>
      <c r="U114" s="20"/>
      <c r="V114" s="19"/>
      <c r="W114" s="20"/>
      <c r="X114" s="20"/>
      <c r="Y114" s="19"/>
      <c r="Z114" s="20"/>
      <c r="AA114" s="18"/>
      <c r="AB114" s="19"/>
      <c r="AC114" s="33">
        <f t="shared" si="57"/>
        <v>2</v>
      </c>
      <c r="AD114" s="34">
        <f t="shared" si="58"/>
        <v>3</v>
      </c>
      <c r="AE114" s="35">
        <f t="shared" si="54"/>
        <v>0</v>
      </c>
      <c r="AF114" s="33">
        <f t="shared" si="59"/>
        <v>2</v>
      </c>
      <c r="AG114" s="34">
        <f t="shared" si="60"/>
        <v>2</v>
      </c>
      <c r="AH114" s="35">
        <f t="shared" si="55"/>
        <v>0</v>
      </c>
      <c r="AI114" s="36">
        <f t="shared" si="61"/>
        <v>0</v>
      </c>
      <c r="AJ114" s="34">
        <f t="shared" si="62"/>
        <v>1</v>
      </c>
      <c r="AK114" s="35">
        <f t="shared" si="56"/>
        <v>0</v>
      </c>
    </row>
    <row r="115" spans="1:37" x14ac:dyDescent="0.25">
      <c r="A115" s="17" t="s">
        <v>292</v>
      </c>
      <c r="B115" s="17" t="s">
        <v>293</v>
      </c>
      <c r="C115" s="18"/>
      <c r="D115" s="18"/>
      <c r="E115" s="19"/>
      <c r="F115" s="20"/>
      <c r="G115" s="18"/>
      <c r="H115" s="19"/>
      <c r="I115" s="20"/>
      <c r="J115" s="19"/>
      <c r="K115" s="20"/>
      <c r="L115" s="20"/>
      <c r="M115" s="22"/>
      <c r="N115" s="21" t="s">
        <v>16</v>
      </c>
      <c r="O115" s="21" t="s">
        <v>16</v>
      </c>
      <c r="P115" s="19"/>
      <c r="Q115" s="20"/>
      <c r="R115" s="18"/>
      <c r="S115" s="19"/>
      <c r="T115" s="32" t="s">
        <v>75</v>
      </c>
      <c r="U115" s="32" t="s">
        <v>75</v>
      </c>
      <c r="V115" s="19"/>
      <c r="W115" s="20"/>
      <c r="X115" s="20"/>
      <c r="Y115" s="19"/>
      <c r="Z115" s="32" t="s">
        <v>75</v>
      </c>
      <c r="AA115" s="32" t="s">
        <v>75</v>
      </c>
      <c r="AB115" s="19"/>
      <c r="AC115" s="33">
        <f t="shared" si="57"/>
        <v>5</v>
      </c>
      <c r="AD115" s="34">
        <f t="shared" si="58"/>
        <v>5</v>
      </c>
      <c r="AE115" s="35">
        <f t="shared" si="54"/>
        <v>0</v>
      </c>
      <c r="AF115" s="33">
        <f t="shared" si="59"/>
        <v>3</v>
      </c>
      <c r="AG115" s="34">
        <f t="shared" si="60"/>
        <v>3</v>
      </c>
      <c r="AH115" s="35">
        <f t="shared" si="55"/>
        <v>0</v>
      </c>
      <c r="AI115" s="36">
        <f t="shared" si="61"/>
        <v>2</v>
      </c>
      <c r="AJ115" s="34">
        <f t="shared" si="62"/>
        <v>2</v>
      </c>
      <c r="AK115" s="35">
        <f t="shared" si="56"/>
        <v>0</v>
      </c>
    </row>
    <row r="116" spans="1:37" x14ac:dyDescent="0.25">
      <c r="A116" s="17" t="s">
        <v>294</v>
      </c>
      <c r="B116" s="17" t="s">
        <v>295</v>
      </c>
      <c r="C116" s="18"/>
      <c r="D116" s="18"/>
      <c r="E116" s="19"/>
      <c r="F116" s="21" t="s">
        <v>16</v>
      </c>
      <c r="G116" s="18"/>
      <c r="H116" s="19"/>
      <c r="I116" s="20"/>
      <c r="J116" s="19"/>
      <c r="K116" s="20"/>
      <c r="L116" s="20"/>
      <c r="M116" s="22"/>
      <c r="N116" s="20"/>
      <c r="O116" s="20"/>
      <c r="P116" s="19"/>
      <c r="Q116" s="20"/>
      <c r="R116" s="18"/>
      <c r="S116" s="19"/>
      <c r="T116" s="20"/>
      <c r="U116" s="20"/>
      <c r="V116" s="19"/>
      <c r="W116" s="20"/>
      <c r="X116" s="20"/>
      <c r="Y116" s="19"/>
      <c r="Z116" s="20"/>
      <c r="AA116" s="18"/>
      <c r="AB116" s="19"/>
      <c r="AC116" s="33">
        <f t="shared" si="57"/>
        <v>1</v>
      </c>
      <c r="AD116" s="34">
        <f t="shared" si="58"/>
        <v>0</v>
      </c>
      <c r="AE116" s="35">
        <f t="shared" si="54"/>
        <v>0</v>
      </c>
      <c r="AF116" s="33">
        <f t="shared" si="59"/>
        <v>1</v>
      </c>
      <c r="AG116" s="34">
        <f t="shared" si="60"/>
        <v>0</v>
      </c>
      <c r="AH116" s="35">
        <f t="shared" si="55"/>
        <v>0</v>
      </c>
      <c r="AI116" s="36">
        <f t="shared" si="61"/>
        <v>0</v>
      </c>
      <c r="AJ116" s="34">
        <f t="shared" si="62"/>
        <v>0</v>
      </c>
      <c r="AK116" s="35">
        <f t="shared" si="56"/>
        <v>0</v>
      </c>
    </row>
    <row r="117" spans="1:37" ht="22.5" x14ac:dyDescent="0.25">
      <c r="A117" s="17" t="s">
        <v>296</v>
      </c>
      <c r="B117" s="17" t="s">
        <v>297</v>
      </c>
      <c r="C117" s="18"/>
      <c r="D117" s="23" t="s">
        <v>16</v>
      </c>
      <c r="E117" s="19"/>
      <c r="F117" s="20"/>
      <c r="G117" s="18"/>
      <c r="H117" s="19"/>
      <c r="I117" s="20"/>
      <c r="J117" s="19"/>
      <c r="K117" s="20"/>
      <c r="L117" s="20"/>
      <c r="M117" s="22"/>
      <c r="N117" s="20"/>
      <c r="O117" s="20"/>
      <c r="P117" s="19"/>
      <c r="Q117" s="20"/>
      <c r="R117" s="18"/>
      <c r="S117" s="19"/>
      <c r="T117" s="20"/>
      <c r="U117" s="20"/>
      <c r="V117" s="19"/>
      <c r="W117" s="20"/>
      <c r="X117" s="20"/>
      <c r="Y117" s="19"/>
      <c r="Z117" s="20"/>
      <c r="AA117" s="18"/>
      <c r="AB117" s="19"/>
      <c r="AC117" s="33">
        <f t="shared" si="57"/>
        <v>0</v>
      </c>
      <c r="AD117" s="34">
        <f t="shared" si="58"/>
        <v>1</v>
      </c>
      <c r="AE117" s="35">
        <f t="shared" si="54"/>
        <v>0</v>
      </c>
      <c r="AF117" s="33">
        <f t="shared" si="59"/>
        <v>0</v>
      </c>
      <c r="AG117" s="34">
        <f t="shared" si="60"/>
        <v>1</v>
      </c>
      <c r="AH117" s="35">
        <f t="shared" si="55"/>
        <v>0</v>
      </c>
      <c r="AI117" s="36">
        <f t="shared" si="61"/>
        <v>0</v>
      </c>
      <c r="AJ117" s="34">
        <f t="shared" si="62"/>
        <v>0</v>
      </c>
      <c r="AK117" s="35">
        <f t="shared" si="56"/>
        <v>0</v>
      </c>
    </row>
    <row r="118" spans="1:37" x14ac:dyDescent="0.25">
      <c r="A118" s="17" t="s">
        <v>298</v>
      </c>
      <c r="B118" s="17" t="s">
        <v>299</v>
      </c>
      <c r="C118" s="23" t="s">
        <v>16</v>
      </c>
      <c r="D118" s="18"/>
      <c r="E118" s="19"/>
      <c r="F118" s="20"/>
      <c r="G118" s="18"/>
      <c r="H118" s="19"/>
      <c r="I118" s="20"/>
      <c r="J118" s="19"/>
      <c r="K118" s="20"/>
      <c r="L118" s="20"/>
      <c r="M118" s="22"/>
      <c r="N118" s="20"/>
      <c r="O118" s="20"/>
      <c r="P118" s="19"/>
      <c r="Q118" s="20"/>
      <c r="R118" s="18"/>
      <c r="S118" s="19"/>
      <c r="T118" s="20"/>
      <c r="U118" s="20"/>
      <c r="V118" s="19"/>
      <c r="W118" s="20"/>
      <c r="X118" s="20"/>
      <c r="Y118" s="19"/>
      <c r="Z118" s="20"/>
      <c r="AA118" s="18"/>
      <c r="AB118" s="19"/>
      <c r="AC118" s="33">
        <f t="shared" si="57"/>
        <v>1</v>
      </c>
      <c r="AD118" s="34">
        <f t="shared" si="58"/>
        <v>0</v>
      </c>
      <c r="AE118" s="35">
        <f t="shared" si="54"/>
        <v>0</v>
      </c>
      <c r="AF118" s="33">
        <f t="shared" si="59"/>
        <v>1</v>
      </c>
      <c r="AG118" s="34">
        <f t="shared" si="60"/>
        <v>0</v>
      </c>
      <c r="AH118" s="35">
        <f t="shared" si="55"/>
        <v>0</v>
      </c>
      <c r="AI118" s="36">
        <f t="shared" si="61"/>
        <v>0</v>
      </c>
      <c r="AJ118" s="34">
        <f t="shared" si="62"/>
        <v>0</v>
      </c>
      <c r="AK118" s="35">
        <f t="shared" si="56"/>
        <v>0</v>
      </c>
    </row>
    <row r="119" spans="1:37" x14ac:dyDescent="0.25">
      <c r="A119" s="17" t="s">
        <v>300</v>
      </c>
      <c r="B119" s="17" t="s">
        <v>301</v>
      </c>
      <c r="C119" s="18"/>
      <c r="D119" s="18"/>
      <c r="E119" s="19"/>
      <c r="F119" s="20"/>
      <c r="G119" s="18"/>
      <c r="H119" s="19"/>
      <c r="I119" s="20"/>
      <c r="J119" s="19"/>
      <c r="K119" s="21" t="s">
        <v>16</v>
      </c>
      <c r="L119" s="20"/>
      <c r="M119" s="22"/>
      <c r="N119" s="20"/>
      <c r="O119" s="20"/>
      <c r="P119" s="19"/>
      <c r="Q119" s="20"/>
      <c r="R119" s="18"/>
      <c r="S119" s="19"/>
      <c r="T119" s="20"/>
      <c r="U119" s="20"/>
      <c r="V119" s="19"/>
      <c r="W119" s="20"/>
      <c r="X119" s="20"/>
      <c r="Y119" s="19"/>
      <c r="Z119" s="20"/>
      <c r="AA119" s="18"/>
      <c r="AB119" s="19"/>
      <c r="AC119" s="33">
        <f t="shared" si="57"/>
        <v>1</v>
      </c>
      <c r="AD119" s="34">
        <f t="shared" si="58"/>
        <v>0</v>
      </c>
      <c r="AE119" s="35">
        <f t="shared" si="54"/>
        <v>0</v>
      </c>
      <c r="AF119" s="33">
        <f t="shared" si="59"/>
        <v>1</v>
      </c>
      <c r="AG119" s="34">
        <f t="shared" si="60"/>
        <v>0</v>
      </c>
      <c r="AH119" s="35">
        <f t="shared" si="55"/>
        <v>0</v>
      </c>
      <c r="AI119" s="36">
        <f t="shared" si="61"/>
        <v>0</v>
      </c>
      <c r="AJ119" s="34">
        <f t="shared" si="62"/>
        <v>0</v>
      </c>
      <c r="AK119" s="35">
        <f t="shared" si="56"/>
        <v>0</v>
      </c>
    </row>
    <row r="120" spans="1:37" x14ac:dyDescent="0.25">
      <c r="A120" s="17" t="s">
        <v>302</v>
      </c>
      <c r="B120" s="17" t="s">
        <v>303</v>
      </c>
      <c r="C120" s="32" t="s">
        <v>75</v>
      </c>
      <c r="D120" s="32" t="s">
        <v>75</v>
      </c>
      <c r="E120" s="19"/>
      <c r="F120" s="21" t="s">
        <v>16</v>
      </c>
      <c r="G120" s="23" t="s">
        <v>16</v>
      </c>
      <c r="H120" s="19"/>
      <c r="I120" s="20"/>
      <c r="J120" s="19"/>
      <c r="K120" s="20"/>
      <c r="L120" s="20"/>
      <c r="M120" s="22"/>
      <c r="N120" s="20"/>
      <c r="O120" s="20"/>
      <c r="P120" s="19"/>
      <c r="Q120" s="20"/>
      <c r="R120" s="18"/>
      <c r="S120" s="19"/>
      <c r="T120" s="20"/>
      <c r="U120" s="20"/>
      <c r="V120" s="19"/>
      <c r="W120" s="20"/>
      <c r="X120" s="20"/>
      <c r="Y120" s="19"/>
      <c r="Z120" s="20"/>
      <c r="AA120" s="18"/>
      <c r="AB120" s="19"/>
      <c r="AC120" s="33">
        <f t="shared" si="57"/>
        <v>3</v>
      </c>
      <c r="AD120" s="34">
        <f t="shared" si="58"/>
        <v>3</v>
      </c>
      <c r="AE120" s="35">
        <f t="shared" si="54"/>
        <v>0</v>
      </c>
      <c r="AF120" s="33">
        <f t="shared" si="59"/>
        <v>2</v>
      </c>
      <c r="AG120" s="34">
        <f t="shared" si="60"/>
        <v>2</v>
      </c>
      <c r="AH120" s="35">
        <f t="shared" si="55"/>
        <v>0</v>
      </c>
      <c r="AI120" s="36">
        <f t="shared" si="61"/>
        <v>1</v>
      </c>
      <c r="AJ120" s="34">
        <f t="shared" si="62"/>
        <v>1</v>
      </c>
      <c r="AK120" s="35">
        <f t="shared" si="56"/>
        <v>0</v>
      </c>
    </row>
    <row r="121" spans="1:37" x14ac:dyDescent="0.25">
      <c r="A121" s="17" t="s">
        <v>304</v>
      </c>
      <c r="B121" s="17" t="s">
        <v>305</v>
      </c>
      <c r="C121" s="23" t="s">
        <v>16</v>
      </c>
      <c r="D121" s="23" t="s">
        <v>16</v>
      </c>
      <c r="E121" s="19"/>
      <c r="F121" s="20"/>
      <c r="G121" s="18"/>
      <c r="H121" s="19"/>
      <c r="I121" s="20"/>
      <c r="J121" s="19"/>
      <c r="K121" s="20"/>
      <c r="L121" s="20"/>
      <c r="M121" s="22"/>
      <c r="N121" s="20"/>
      <c r="O121" s="20"/>
      <c r="P121" s="19"/>
      <c r="Q121" s="20"/>
      <c r="R121" s="18"/>
      <c r="S121" s="19"/>
      <c r="T121" s="20"/>
      <c r="U121" s="20"/>
      <c r="V121" s="19"/>
      <c r="W121" s="20"/>
      <c r="X121" s="20"/>
      <c r="Y121" s="19"/>
      <c r="Z121" s="20"/>
      <c r="AA121" s="18"/>
      <c r="AB121" s="19"/>
      <c r="AC121" s="33">
        <f t="shared" si="57"/>
        <v>1</v>
      </c>
      <c r="AD121" s="34">
        <f t="shared" si="58"/>
        <v>1</v>
      </c>
      <c r="AE121" s="35">
        <f t="shared" si="54"/>
        <v>0</v>
      </c>
      <c r="AF121" s="33">
        <f t="shared" si="59"/>
        <v>1</v>
      </c>
      <c r="AG121" s="34">
        <f t="shared" si="60"/>
        <v>1</v>
      </c>
      <c r="AH121" s="35">
        <f t="shared" si="55"/>
        <v>0</v>
      </c>
      <c r="AI121" s="36">
        <f t="shared" si="61"/>
        <v>0</v>
      </c>
      <c r="AJ121" s="34">
        <f t="shared" si="62"/>
        <v>0</v>
      </c>
      <c r="AK121" s="35">
        <f t="shared" si="56"/>
        <v>0</v>
      </c>
    </row>
    <row r="122" spans="1:37" x14ac:dyDescent="0.25">
      <c r="A122" s="17" t="s">
        <v>306</v>
      </c>
      <c r="B122" s="17" t="s">
        <v>307</v>
      </c>
      <c r="C122" s="18"/>
      <c r="D122" s="18"/>
      <c r="E122" s="19"/>
      <c r="F122" s="20"/>
      <c r="G122" s="18"/>
      <c r="H122" s="19"/>
      <c r="I122" s="20"/>
      <c r="J122" s="19"/>
      <c r="K122" s="32" t="s">
        <v>75</v>
      </c>
      <c r="L122" s="20"/>
      <c r="M122" s="22"/>
      <c r="N122" s="20"/>
      <c r="O122" s="20"/>
      <c r="P122" s="19"/>
      <c r="Q122" s="20"/>
      <c r="R122" s="18"/>
      <c r="S122" s="19"/>
      <c r="T122" s="20"/>
      <c r="U122" s="20"/>
      <c r="V122" s="19"/>
      <c r="W122" s="20"/>
      <c r="X122" s="20"/>
      <c r="Y122" s="19"/>
      <c r="Z122" s="20"/>
      <c r="AA122" s="18"/>
      <c r="AB122" s="19"/>
      <c r="AC122" s="33">
        <f t="shared" si="57"/>
        <v>2</v>
      </c>
      <c r="AD122" s="34">
        <f t="shared" si="58"/>
        <v>0</v>
      </c>
      <c r="AE122" s="35">
        <f t="shared" si="54"/>
        <v>0</v>
      </c>
      <c r="AF122" s="33">
        <f t="shared" si="59"/>
        <v>1</v>
      </c>
      <c r="AG122" s="34">
        <f t="shared" si="60"/>
        <v>0</v>
      </c>
      <c r="AH122" s="35">
        <f t="shared" si="55"/>
        <v>0</v>
      </c>
      <c r="AI122" s="36">
        <f t="shared" si="61"/>
        <v>1</v>
      </c>
      <c r="AJ122" s="34">
        <f t="shared" si="62"/>
        <v>0</v>
      </c>
      <c r="AK122" s="35">
        <f t="shared" si="56"/>
        <v>0</v>
      </c>
    </row>
    <row r="123" spans="1:37" s="59" customFormat="1" x14ac:dyDescent="0.25">
      <c r="A123" s="50" t="s">
        <v>308</v>
      </c>
      <c r="B123" s="51" t="s">
        <v>309</v>
      </c>
      <c r="C123" s="25"/>
      <c r="D123" s="25"/>
      <c r="E123" s="52"/>
      <c r="F123" s="30"/>
      <c r="G123" s="25"/>
      <c r="H123" s="24" t="s">
        <v>16</v>
      </c>
      <c r="I123" s="53"/>
      <c r="J123" s="52"/>
      <c r="K123" s="37"/>
      <c r="L123" s="53"/>
      <c r="M123" s="54"/>
      <c r="N123" s="53"/>
      <c r="O123" s="53"/>
      <c r="P123" s="24" t="s">
        <v>75</v>
      </c>
      <c r="Q123" s="53"/>
      <c r="R123" s="25"/>
      <c r="S123" s="52"/>
      <c r="T123" s="53"/>
      <c r="U123" s="53"/>
      <c r="V123" s="52"/>
      <c r="W123" s="53"/>
      <c r="X123" s="53"/>
      <c r="Y123" s="52"/>
      <c r="Z123" s="53"/>
      <c r="AA123" s="25"/>
      <c r="AB123" s="52"/>
      <c r="AC123" s="55"/>
      <c r="AD123" s="56"/>
      <c r="AE123" s="57"/>
      <c r="AF123" s="55"/>
      <c r="AG123" s="56"/>
      <c r="AH123" s="57"/>
      <c r="AI123" s="58"/>
      <c r="AJ123" s="56"/>
      <c r="AK123" s="57"/>
    </row>
    <row r="124" spans="1:37" x14ac:dyDescent="0.25">
      <c r="A124" s="17" t="s">
        <v>310</v>
      </c>
      <c r="B124" s="18" t="s">
        <v>311</v>
      </c>
      <c r="C124" s="18"/>
      <c r="D124" s="18"/>
      <c r="E124" s="19"/>
      <c r="F124" s="20"/>
      <c r="G124" s="18"/>
      <c r="H124" s="19"/>
      <c r="I124" s="20"/>
      <c r="J124" s="19"/>
      <c r="K124" s="37"/>
      <c r="L124" s="20"/>
      <c r="M124" s="22"/>
      <c r="N124" s="20"/>
      <c r="O124" s="20"/>
      <c r="P124" s="24" t="s">
        <v>16</v>
      </c>
      <c r="Q124" s="20"/>
      <c r="R124" s="18"/>
      <c r="S124" s="19"/>
      <c r="T124" s="20"/>
      <c r="U124" s="20"/>
      <c r="V124" s="19"/>
      <c r="W124" s="20"/>
      <c r="X124" s="20"/>
      <c r="Y124" s="19"/>
      <c r="Z124" s="20"/>
      <c r="AA124" s="18"/>
      <c r="AB124" s="19"/>
      <c r="AC124" s="33"/>
      <c r="AD124" s="34"/>
      <c r="AE124" s="35"/>
      <c r="AF124" s="33"/>
      <c r="AG124" s="34"/>
      <c r="AH124" s="35"/>
      <c r="AI124" s="36"/>
      <c r="AJ124" s="34"/>
      <c r="AK124" s="35"/>
    </row>
    <row r="125" spans="1:37" x14ac:dyDescent="0.25">
      <c r="A125" s="17" t="s">
        <v>312</v>
      </c>
      <c r="B125" s="17" t="s">
        <v>313</v>
      </c>
      <c r="C125" s="44" t="s">
        <v>16</v>
      </c>
      <c r="D125" s="44" t="s">
        <v>16</v>
      </c>
      <c r="E125" s="19"/>
      <c r="F125" s="37"/>
      <c r="G125" s="23" t="s">
        <v>16</v>
      </c>
      <c r="H125" s="19"/>
      <c r="I125" s="20"/>
      <c r="J125" s="19"/>
      <c r="K125" s="20"/>
      <c r="L125" s="20"/>
      <c r="M125" s="22"/>
      <c r="N125" s="20"/>
      <c r="O125" s="20"/>
      <c r="P125" s="19"/>
      <c r="Q125" s="20"/>
      <c r="R125" s="18"/>
      <c r="S125" s="19"/>
      <c r="T125" s="20"/>
      <c r="U125" s="20"/>
      <c r="V125" s="19"/>
      <c r="W125" s="20"/>
      <c r="X125" s="20"/>
      <c r="Y125" s="19"/>
      <c r="Z125" s="20"/>
      <c r="AA125" s="18"/>
      <c r="AB125" s="19"/>
      <c r="AC125" s="33">
        <f>COUNTIF($C125,"S")+2*COUNTIF($C125,"SN")+COUNTIF($C125,"N")+COUNTIF($F125,"S")+2*COUNTIF($F125,"SN")+COUNTIF($F125,"N")+COUNTIF($I125,"S")+2*COUNTIF($I125,"SN")+COUNTIF($I125,"N")+COUNTIF($K125,"S")+2*COUNTIF($K125,"SN")+COUNTIF($K125,"N")+COUNTIF($N125,"S")+2*COUNTIF($N125,"SN")+COUNTIF($N125,"N")+COUNTIF($Q125,"S")+2*COUNTIF($Q125,"SN")+COUNTIF($Q125,"N")+COUNTIF($T125,"S")+2*COUNTIF($T125,"SN")+COUNTIF($T125,"N")+COUNTIF($W125,"S")+2*COUNTIF($W125,"SN")+COUNTIF($W125,"N")+COUNTIF($Z125,"S")+2*COUNTIF($Z125,"SN")+COUNTIF($Z125,"N")</f>
        <v>1</v>
      </c>
      <c r="AD125" s="34">
        <f>COUNTIF($D125,"S")+2*COUNTIF($D125,"SN")+COUNTIF($D125,"N")+COUNTIF($G125,"S")+2*COUNTIF($G125,"SN")+COUNTIF($G125,"N")+COUNTIF($J125,"S")+2*COUNTIF($J125,"SN")+COUNTIF($J125,"N")+COUNTIF($L125,"S")+2*COUNTIF($L125,"SN")+COUNTIF($L125,"N")+COUNTIF($O125,"S")+2*COUNTIF($O125,"SN")+COUNTIF($O125,"N")+COUNTIF($R125,"S")+2*COUNTIF($R125,"SN")+COUNTIF($R125,"N")+COUNTIF($U125,"S")+2*COUNTIF($U125,"SN")+COUNTIF($U125,"N")+COUNTIF($X125,"S")+2*COUNTIF($X125,"SN")+COUNTIF($X125,"N")+COUNTIF($AA125,"S")+2*COUNTIF($AA125,"SN")+COUNTIF($AA125,"N")</f>
        <v>2</v>
      </c>
      <c r="AE125" s="35">
        <f>COUNTIF($E125,"S")+2*COUNTIF($E125,"SN")+COUNTIF($E125,"N")+COUNTIF($H125,"S")+2*COUNTIF($H125,"SN")+COUNTIF($H125,"N")+COUNTIF($M125,"S")+2*COUNTIF($M125,"SN")+COUNTIF($M125,"N")+COUNTIF($P125,"S")+2*COUNTIF($P125,"SN")+COUNTIF($P125,"N")+COUNTIF($S125,"S")+2*COUNTIF($S125,"SN")+COUNTIF($S125,"N")+COUNTIF($V125,"S")+2*COUNTIF($V125,"SN")+COUNTIF($V125,"N")+COUNTIF($Y125,"S")+2*COUNTIF($Y125,"SN")+COUNTIF($Y125,"N")+COUNTIF($AB125,"S")+2*COUNTIF($AB125,"SN")+COUNTIF($AB125,"N")</f>
        <v>0</v>
      </c>
      <c r="AF125" s="33">
        <f>COUNTIF($C125,"S")+COUNTIF($C125,"SN")+COUNTIF($F125,"S")+COUNTIF($F125,"SN")+COUNTIF($I125,"S")+COUNTIF($I125,"SN")+COUNTIF($K125,"S")+COUNTIF($K125,"SN")+COUNTIF($N125,"S")+COUNTIF($N125,"SN")+COUNTIF($Q125,"S")+COUNTIF($Q125,"SN")+COUNTIF($T125,"S")+COUNTIF($T125,"SN")+COUNTIF($W125,"S")+COUNTIF($W125,"SN")+COUNTIF($Z125,"S")+COUNTIF($Z125,"SN")</f>
        <v>1</v>
      </c>
      <c r="AG125" s="34">
        <f>COUNTIF($D125,"S")+COUNTIF($D125,"SN")+COUNTIF($G125,"S")+COUNTIF($G125,"SN")+COUNTIF($J125,"S")+COUNTIF($J125,"SN")+COUNTIF($L125,"S")+COUNTIF($L125,"SN")+COUNTIF($O125,"S")+COUNTIF($O125,"SN")+COUNTIF($R125,"S")+COUNTIF($R125,"SN")++COUNTIF($U125,"S")+COUNTIF($U125,"SN")+COUNTIF($X125,"S")+COUNTIF($X125,"SN")+COUNTIF($AA125,"S")+COUNTIF($AA125,"SN")</f>
        <v>2</v>
      </c>
      <c r="AH125" s="35">
        <f>COUNTIF($E125,"S")+COUNTIF($E125,"SN")+COUNTIF($H125,"S")+COUNTIF($H125,"SN")+COUNTIF($M125,"S")+COUNTIF($M125,"SN")+COUNTIF($P125,"S")+COUNTIF($P125,"SN")+COUNTIF($S125,"S")+COUNTIF($S125,"SN")+COUNTIF($V125,"S")+COUNTIF($V125,"SN")+COUNTIF($Y125,"S")+COUNTIF($Y125,"SN")+COUNTIF($AB125,"S")+COUNTIF($AB125,"SN")</f>
        <v>0</v>
      </c>
      <c r="AI125" s="36">
        <f>COUNTIF($C125,"SN")+COUNTIF($C125,"N")+COUNTIF($F125,"SN")+COUNTIF($F125,"N")+COUNTIF($I125,"SN")+COUNTIF($I125,"N")+COUNTIF($K125,"SN")+COUNTIF($K125,"N")+COUNTIF($N125,"SN")+COUNTIF($N125,"N")+COUNTIF($Q125,"SN")+COUNTIF($Q125,"N")+COUNTIF($T125,"SN")+COUNTIF($T125,"N")+COUNTIF($W125,"SN")+COUNTIF($W125,"N")+COUNTIF($Z125,"SN")+COUNTIF($Z125,"N")</f>
        <v>0</v>
      </c>
      <c r="AJ125" s="34">
        <f>COUNTIF($D125,"SN")+COUNTIF($D125,"N")+COUNTIF($G125,"SN")+COUNTIF($G125,"N")+COUNTIF($J125,"SN")+COUNTIF($J125,"N")+COUNTIF($L125,"SN")+COUNTIF($L125,"N")+COUNTIF($O125,"SN")+COUNTIF($O125,"N")+COUNTIF($R125,"SN")+COUNTIF($R125,"N")+COUNTIF($U125,"SN")+COUNTIF($U125,"N")+COUNTIF($X125,"SN")+COUNTIF($X125,"N")+COUNTIF($AA125,"SN")+COUNTIF($AA125,"N")</f>
        <v>0</v>
      </c>
      <c r="AK125" s="35">
        <f>COUNTIF($E125,"SN")+COUNTIF($E125,"N")+COUNTIF($H125,"SN")+COUNTIF($H125,"N")+COUNTIF($M125,"SN")+COUNTIF($M125,"N")+COUNTIF($P125,"SN")+COUNTIF($P125,"N")+COUNTIF($S125,"SN")+COUNTIF($S125,"N")+COUNTIF($V125,"SN")+COUNTIF($V125,"N")+COUNTIF($Y125,"SN")+COUNTIF($Y125,"N")+COUNTIF($AB125,"SN")+COUNTIF($AB125,"N")</f>
        <v>0</v>
      </c>
    </row>
    <row r="126" spans="1:37" x14ac:dyDescent="0.25">
      <c r="A126" s="17" t="s">
        <v>314</v>
      </c>
      <c r="B126" s="17" t="s">
        <v>315</v>
      </c>
      <c r="C126" s="23" t="s">
        <v>16</v>
      </c>
      <c r="D126" s="32" t="s">
        <v>75</v>
      </c>
      <c r="E126" s="19"/>
      <c r="F126" s="20"/>
      <c r="G126" s="18"/>
      <c r="H126" s="19"/>
      <c r="I126" s="20"/>
      <c r="J126" s="19"/>
      <c r="K126" s="20"/>
      <c r="L126" s="20"/>
      <c r="M126" s="22"/>
      <c r="N126" s="20"/>
      <c r="O126" s="20"/>
      <c r="P126" s="19"/>
      <c r="Q126" s="32" t="s">
        <v>75</v>
      </c>
      <c r="R126" s="18"/>
      <c r="S126" s="19"/>
      <c r="T126" s="20"/>
      <c r="U126" s="20"/>
      <c r="V126" s="19"/>
      <c r="W126" s="20"/>
      <c r="X126" s="20"/>
      <c r="Y126" s="19"/>
      <c r="Z126" s="20"/>
      <c r="AA126" s="18"/>
      <c r="AB126" s="19"/>
      <c r="AC126" s="33">
        <f>COUNTIF($C126,"S")+2*COUNTIF($C126,"SN")+COUNTIF($C126,"N")+COUNTIF($F126,"S")+2*COUNTIF($F126,"SN")+COUNTIF($F126,"N")+COUNTIF($I126,"S")+2*COUNTIF($I126,"SN")+COUNTIF($I126,"N")+COUNTIF($K126,"S")+2*COUNTIF($K126,"SN")+COUNTIF($K126,"N")+COUNTIF($N126,"S")+2*COUNTIF($N126,"SN")+COUNTIF($N126,"N")+COUNTIF($Q126,"S")+2*COUNTIF($Q126,"SN")+COUNTIF($Q126,"N")+COUNTIF($T126,"S")+2*COUNTIF($T126,"SN")+COUNTIF($T126,"N")+COUNTIF($W126,"S")+2*COUNTIF($W126,"SN")+COUNTIF($W126,"N")+COUNTIF($Z126,"S")+2*COUNTIF($Z126,"SN")+COUNTIF($Z126,"N")</f>
        <v>3</v>
      </c>
      <c r="AD126" s="34">
        <f>COUNTIF($D126,"S")+2*COUNTIF($D126,"SN")+COUNTIF($D126,"N")+COUNTIF($G126,"S")+2*COUNTIF($G126,"SN")+COUNTIF($G126,"N")+COUNTIF($J126,"S")+2*COUNTIF($J126,"SN")+COUNTIF($J126,"N")+COUNTIF($L126,"S")+2*COUNTIF($L126,"SN")+COUNTIF($L126,"N")+COUNTIF($O126,"S")+2*COUNTIF($O126,"SN")+COUNTIF($O126,"N")+COUNTIF($R126,"S")+2*COUNTIF($R126,"SN")+COUNTIF($R126,"N")+COUNTIF($U126,"S")+2*COUNTIF($U126,"SN")+COUNTIF($U126,"N")+COUNTIF($X126,"S")+2*COUNTIF($X126,"SN")+COUNTIF($X126,"N")+COUNTIF($AA126,"S")+2*COUNTIF($AA126,"SN")+COUNTIF($AA126,"N")</f>
        <v>2</v>
      </c>
      <c r="AE126" s="35">
        <f>COUNTIF($E126,"S")+2*COUNTIF($E126,"SN")+COUNTIF($E126,"N")+COUNTIF($H126,"S")+2*COUNTIF($H126,"SN")+COUNTIF($H126,"N")+COUNTIF($M126,"S")+2*COUNTIF($M126,"SN")+COUNTIF($M126,"N")+COUNTIF($P126,"S")+2*COUNTIF($P126,"SN")+COUNTIF($P126,"N")+COUNTIF($S126,"S")+2*COUNTIF($S126,"SN")+COUNTIF($S126,"N")+COUNTIF($V126,"S")+2*COUNTIF($V126,"SN")+COUNTIF($V126,"N")+COUNTIF($Y126,"S")+2*COUNTIF($Y126,"SN")+COUNTIF($Y126,"N")+COUNTIF($AB126,"S")+2*COUNTIF($AB126,"SN")+COUNTIF($AB126,"N")</f>
        <v>0</v>
      </c>
      <c r="AF126" s="33">
        <f>COUNTIF($C126,"S")+COUNTIF($C126,"SN")+COUNTIF($F126,"S")+COUNTIF($F126,"SN")+COUNTIF($I126,"S")+COUNTIF($I126,"SN")+COUNTIF($K126,"S")+COUNTIF($K126,"SN")+COUNTIF($N126,"S")+COUNTIF($N126,"SN")+COUNTIF($Q126,"S")+COUNTIF($Q126,"SN")+COUNTIF($T126,"S")+COUNTIF($T126,"SN")+COUNTIF($W126,"S")+COUNTIF($W126,"SN")+COUNTIF($Z126,"S")+COUNTIF($Z126,"SN")</f>
        <v>2</v>
      </c>
      <c r="AG126" s="34">
        <f>COUNTIF($D126,"S")+COUNTIF($D126,"SN")+COUNTIF($G126,"S")+COUNTIF($G126,"SN")+COUNTIF($J126,"S")+COUNTIF($J126,"SN")+COUNTIF($L126,"S")+COUNTIF($L126,"SN")+COUNTIF($O126,"S")+COUNTIF($O126,"SN")+COUNTIF($R126,"S")+COUNTIF($R126,"SN")++COUNTIF($U126,"S")+COUNTIF($U126,"SN")+COUNTIF($X126,"S")+COUNTIF($X126,"SN")+COUNTIF($AA126,"S")+COUNTIF($AA126,"SN")</f>
        <v>1</v>
      </c>
      <c r="AH126" s="35">
        <f>COUNTIF($E126,"S")+COUNTIF($E126,"SN")+COUNTIF($H126,"S")+COUNTIF($H126,"SN")+COUNTIF($M126,"S")+COUNTIF($M126,"SN")+COUNTIF($P126,"S")+COUNTIF($P126,"SN")+COUNTIF($S126,"S")+COUNTIF($S126,"SN")+COUNTIF($V126,"S")+COUNTIF($V126,"SN")+COUNTIF($Y126,"S")+COUNTIF($Y126,"SN")+COUNTIF($AB126,"S")+COUNTIF($AB126,"SN")</f>
        <v>0</v>
      </c>
      <c r="AI126" s="36">
        <f>COUNTIF($C126,"SN")+COUNTIF($C126,"N")+COUNTIF($F126,"SN")+COUNTIF($F126,"N")+COUNTIF($I126,"SN")+COUNTIF($I126,"N")+COUNTIF($K126,"SN")+COUNTIF($K126,"N")+COUNTIF($N126,"SN")+COUNTIF($N126,"N")+COUNTIF($Q126,"SN")+COUNTIF($Q126,"N")+COUNTIF($T126,"SN")+COUNTIF($T126,"N")+COUNTIF($W126,"SN")+COUNTIF($W126,"N")+COUNTIF($Z126,"SN")+COUNTIF($Z126,"N")</f>
        <v>1</v>
      </c>
      <c r="AJ126" s="34">
        <f>COUNTIF($D126,"SN")+COUNTIF($D126,"N")+COUNTIF($G126,"SN")+COUNTIF($G126,"N")+COUNTIF($J126,"SN")+COUNTIF($J126,"N")+COUNTIF($L126,"SN")+COUNTIF($L126,"N")+COUNTIF($O126,"SN")+COUNTIF($O126,"N")+COUNTIF($R126,"SN")+COUNTIF($R126,"N")+COUNTIF($U126,"SN")+COUNTIF($U126,"N")+COUNTIF($X126,"SN")+COUNTIF($X126,"N")+COUNTIF($AA126,"SN")+COUNTIF($AA126,"N")</f>
        <v>1</v>
      </c>
      <c r="AK126" s="35">
        <f>COUNTIF($E126,"SN")+COUNTIF($E126,"N")+COUNTIF($H126,"SN")+COUNTIF($H126,"N")+COUNTIF($M126,"SN")+COUNTIF($M126,"N")+COUNTIF($P126,"SN")+COUNTIF($P126,"N")+COUNTIF($S126,"SN")+COUNTIF($S126,"N")+COUNTIF($V126,"SN")+COUNTIF($V126,"N")+COUNTIF($Y126,"SN")+COUNTIF($Y126,"N")+COUNTIF($AB126,"SN")+COUNTIF($AB126,"N")</f>
        <v>0</v>
      </c>
    </row>
    <row r="127" spans="1:37" x14ac:dyDescent="0.25">
      <c r="A127" s="17" t="s">
        <v>316</v>
      </c>
      <c r="B127" s="17" t="s">
        <v>317</v>
      </c>
      <c r="C127" s="23" t="s">
        <v>16</v>
      </c>
      <c r="D127" s="23" t="s">
        <v>16</v>
      </c>
      <c r="E127" s="19"/>
      <c r="F127" s="20"/>
      <c r="G127" s="18"/>
      <c r="H127" s="19"/>
      <c r="I127" s="20"/>
      <c r="J127" s="19"/>
      <c r="K127" s="20"/>
      <c r="L127" s="20"/>
      <c r="M127" s="22"/>
      <c r="N127" s="20"/>
      <c r="O127" s="20"/>
      <c r="P127" s="19"/>
      <c r="Q127" s="20"/>
      <c r="R127" s="18"/>
      <c r="S127" s="19"/>
      <c r="T127" s="20"/>
      <c r="U127" s="20"/>
      <c r="V127" s="19"/>
      <c r="W127" s="20"/>
      <c r="X127" s="20"/>
      <c r="Y127" s="19"/>
      <c r="Z127" s="20"/>
      <c r="AA127" s="18"/>
      <c r="AB127" s="19"/>
      <c r="AC127" s="33">
        <f>COUNTIF($C127,"S")+2*COUNTIF($C127,"SN")+COUNTIF($C127,"N")+COUNTIF($F127,"S")+2*COUNTIF($F127,"SN")+COUNTIF($F127,"N")+COUNTIF($I127,"S")+2*COUNTIF($I127,"SN")+COUNTIF($I127,"N")+COUNTIF($K127,"S")+2*COUNTIF($K127,"SN")+COUNTIF($K127,"N")+COUNTIF($N127,"S")+2*COUNTIF($N127,"SN")+COUNTIF($N127,"N")+COUNTIF($Q127,"S")+2*COUNTIF($Q127,"SN")+COUNTIF($Q127,"N")+COUNTIF($T127,"S")+2*COUNTIF($T127,"SN")+COUNTIF($T127,"N")+COUNTIF($W127,"S")+2*COUNTIF($W127,"SN")+COUNTIF($W127,"N")+COUNTIF($Z127,"S")+2*COUNTIF($Z127,"SN")+COUNTIF($Z127,"N")</f>
        <v>1</v>
      </c>
      <c r="AD127" s="34">
        <f>COUNTIF($D127,"S")+2*COUNTIF($D127,"SN")+COUNTIF($D127,"N")+COUNTIF($G127,"S")+2*COUNTIF($G127,"SN")+COUNTIF($G127,"N")+COUNTIF($J127,"S")+2*COUNTIF($J127,"SN")+COUNTIF($J127,"N")+COUNTIF($L127,"S")+2*COUNTIF($L127,"SN")+COUNTIF($L127,"N")+COUNTIF($O127,"S")+2*COUNTIF($O127,"SN")+COUNTIF($O127,"N")+COUNTIF($R127,"S")+2*COUNTIF($R127,"SN")+COUNTIF($R127,"N")+COUNTIF($U127,"S")+2*COUNTIF($U127,"SN")+COUNTIF($U127,"N")+COUNTIF($X127,"S")+2*COUNTIF($X127,"SN")+COUNTIF($X127,"N")+COUNTIF($AA127,"S")+2*COUNTIF($AA127,"SN")+COUNTIF($AA127,"N")</f>
        <v>1</v>
      </c>
      <c r="AE127" s="35">
        <f>COUNTIF($E127,"S")+2*COUNTIF($E127,"SN")+COUNTIF($E127,"N")+COUNTIF($H127,"S")+2*COUNTIF($H127,"SN")+COUNTIF($H127,"N")+COUNTIF($M127,"S")+2*COUNTIF($M127,"SN")+COUNTIF($M127,"N")+COUNTIF($P127,"S")+2*COUNTIF($P127,"SN")+COUNTIF($P127,"N")+COUNTIF($S127,"S")+2*COUNTIF($S127,"SN")+COUNTIF($S127,"N")+COUNTIF($V127,"S")+2*COUNTIF($V127,"SN")+COUNTIF($V127,"N")+COUNTIF($Y127,"S")+2*COUNTIF($Y127,"SN")+COUNTIF($Y127,"N")+COUNTIF($AB127,"S")+2*COUNTIF($AB127,"SN")+COUNTIF($AB127,"N")</f>
        <v>0</v>
      </c>
      <c r="AF127" s="33">
        <f>COUNTIF($C127,"S")+COUNTIF($C127,"SN")+COUNTIF($F127,"S")+COUNTIF($F127,"SN")+COUNTIF($I127,"S")+COUNTIF($I127,"SN")+COUNTIF($K127,"S")+COUNTIF($K127,"SN")+COUNTIF($N127,"S")+COUNTIF($N127,"SN")+COUNTIF($Q127,"S")+COUNTIF($Q127,"SN")+COUNTIF($T127,"S")+COUNTIF($T127,"SN")+COUNTIF($W127,"S")+COUNTIF($W127,"SN")+COUNTIF($Z127,"S")+COUNTIF($Z127,"SN")</f>
        <v>1</v>
      </c>
      <c r="AG127" s="34">
        <f>COUNTIF($D127,"S")+COUNTIF($D127,"SN")+COUNTIF($G127,"S")+COUNTIF($G127,"SN")+COUNTIF($J127,"S")+COUNTIF($J127,"SN")+COUNTIF($L127,"S")+COUNTIF($L127,"SN")+COUNTIF($O127,"S")+COUNTIF($O127,"SN")+COUNTIF($R127,"S")+COUNTIF($R127,"SN")++COUNTIF($U127,"S")+COUNTIF($U127,"SN")+COUNTIF($X127,"S")+COUNTIF($X127,"SN")+COUNTIF($AA127,"S")+COUNTIF($AA127,"SN")</f>
        <v>1</v>
      </c>
      <c r="AH127" s="35">
        <f>COUNTIF($E127,"S")+COUNTIF($E127,"SN")+COUNTIF($H127,"S")+COUNTIF($H127,"SN")+COUNTIF($M127,"S")+COUNTIF($M127,"SN")+COUNTIF($P127,"S")+COUNTIF($P127,"SN")+COUNTIF($S127,"S")+COUNTIF($S127,"SN")+COUNTIF($V127,"S")+COUNTIF($V127,"SN")+COUNTIF($Y127,"S")+COUNTIF($Y127,"SN")+COUNTIF($AB127,"S")+COUNTIF($AB127,"SN")</f>
        <v>0</v>
      </c>
      <c r="AI127" s="36">
        <f>COUNTIF($C127,"SN")+COUNTIF($C127,"N")+COUNTIF($F127,"SN")+COUNTIF($F127,"N")+COUNTIF($I127,"SN")+COUNTIF($I127,"N")+COUNTIF($K127,"SN")+COUNTIF($K127,"N")+COUNTIF($N127,"SN")+COUNTIF($N127,"N")+COUNTIF($Q127,"SN")+COUNTIF($Q127,"N")+COUNTIF($T127,"SN")+COUNTIF($T127,"N")+COUNTIF($W127,"SN")+COUNTIF($W127,"N")+COUNTIF($Z127,"SN")+COUNTIF($Z127,"N")</f>
        <v>0</v>
      </c>
      <c r="AJ127" s="34">
        <f>COUNTIF($D127,"SN")+COUNTIF($D127,"N")+COUNTIF($G127,"SN")+COUNTIF($G127,"N")+COUNTIF($J127,"SN")+COUNTIF($J127,"N")+COUNTIF($L127,"SN")+COUNTIF($L127,"N")+COUNTIF($O127,"SN")+COUNTIF($O127,"N")+COUNTIF($R127,"SN")+COUNTIF($R127,"N")+COUNTIF($U127,"SN")+COUNTIF($U127,"N")+COUNTIF($X127,"SN")+COUNTIF($X127,"N")+COUNTIF($AA127,"SN")+COUNTIF($AA127,"N")</f>
        <v>0</v>
      </c>
      <c r="AK127" s="35">
        <f>COUNTIF($E127,"SN")+COUNTIF($E127,"N")+COUNTIF($H127,"SN")+COUNTIF($H127,"N")+COUNTIF($M127,"SN")+COUNTIF($M127,"N")+COUNTIF($P127,"SN")+COUNTIF($P127,"N")+COUNTIF($S127,"SN")+COUNTIF($S127,"N")+COUNTIF($V127,"SN")+COUNTIF($V127,"N")+COUNTIF($Y127,"SN")+COUNTIF($Y127,"N")+COUNTIF($AB127,"SN")+COUNTIF($AB127,"N")</f>
        <v>0</v>
      </c>
    </row>
    <row r="128" spans="1:37" x14ac:dyDescent="0.25">
      <c r="A128" s="17" t="s">
        <v>318</v>
      </c>
      <c r="B128" s="17" t="s">
        <v>319</v>
      </c>
      <c r="C128" s="18"/>
      <c r="D128" s="18"/>
      <c r="E128" s="24" t="s">
        <v>16</v>
      </c>
      <c r="F128" s="20"/>
      <c r="G128" s="18"/>
      <c r="H128" s="19"/>
      <c r="I128" s="20"/>
      <c r="J128" s="19"/>
      <c r="K128" s="20"/>
      <c r="L128" s="20"/>
      <c r="M128" s="22"/>
      <c r="N128" s="20"/>
      <c r="O128" s="20"/>
      <c r="P128" s="19"/>
      <c r="Q128" s="20"/>
      <c r="R128" s="18"/>
      <c r="S128" s="19"/>
      <c r="T128" s="20"/>
      <c r="U128" s="20"/>
      <c r="V128" s="19"/>
      <c r="W128" s="20"/>
      <c r="X128" s="20"/>
      <c r="Y128" s="19"/>
      <c r="Z128" s="20"/>
      <c r="AA128" s="18"/>
      <c r="AB128" s="19"/>
      <c r="AC128" s="33">
        <f>COUNTIF($C128,"S")+2*COUNTIF($C128,"SN")+COUNTIF($C128,"N")+COUNTIF($F128,"S")+2*COUNTIF($F128,"SN")+COUNTIF($F128,"N")+COUNTIF($I128,"S")+2*COUNTIF($I128,"SN")+COUNTIF($I128,"N")+COUNTIF($K128,"S")+2*COUNTIF($K128,"SN")+COUNTIF($K128,"N")+COUNTIF($N128,"S")+2*COUNTIF($N128,"SN")+COUNTIF($N128,"N")+COUNTIF($Q128,"S")+2*COUNTIF($Q128,"SN")+COUNTIF($Q128,"N")+COUNTIF($T128,"S")+2*COUNTIF($T128,"SN")+COUNTIF($T128,"N")+COUNTIF($W128,"S")+2*COUNTIF($W128,"SN")+COUNTIF($W128,"N")+COUNTIF($Z128,"S")+2*COUNTIF($Z128,"SN")+COUNTIF($Z128,"N")</f>
        <v>0</v>
      </c>
      <c r="AD128" s="34">
        <f>COUNTIF($D128,"S")+2*COUNTIF($D128,"SN")+COUNTIF($D128,"N")+COUNTIF($G128,"S")+2*COUNTIF($G128,"SN")+COUNTIF($G128,"N")+COUNTIF($J128,"S")+2*COUNTIF($J128,"SN")+COUNTIF($J128,"N")+COUNTIF($L128,"S")+2*COUNTIF($L128,"SN")+COUNTIF($L128,"N")+COUNTIF($O128,"S")+2*COUNTIF($O128,"SN")+COUNTIF($O128,"N")+COUNTIF($R128,"S")+2*COUNTIF($R128,"SN")+COUNTIF($R128,"N")+COUNTIF($U128,"S")+2*COUNTIF($U128,"SN")+COUNTIF($U128,"N")+COUNTIF($X128,"S")+2*COUNTIF($X128,"SN")+COUNTIF($X128,"N")+COUNTIF($AA128,"S")+2*COUNTIF($AA128,"SN")+COUNTIF($AA128,"N")</f>
        <v>0</v>
      </c>
      <c r="AE128" s="35">
        <f>COUNTIF($E128,"S")+2*COUNTIF($E128,"SN")+COUNTIF($E128,"N")+COUNTIF($H128,"S")+2*COUNTIF($H128,"SN")+COUNTIF($H128,"N")+COUNTIF($M128,"S")+2*COUNTIF($M128,"SN")+COUNTIF($M128,"N")+COUNTIF($P128,"S")+2*COUNTIF($P128,"SN")+COUNTIF($P128,"N")+COUNTIF($S128,"S")+2*COUNTIF($S128,"SN")+COUNTIF($S128,"N")+COUNTIF($V128,"S")+2*COUNTIF($V128,"SN")+COUNTIF($V128,"N")+COUNTIF($Y128,"S")+2*COUNTIF($Y128,"SN")+COUNTIF($Y128,"N")+COUNTIF($AB128,"S")+2*COUNTIF($AB128,"SN")+COUNTIF($AB128,"N")</f>
        <v>1</v>
      </c>
      <c r="AF128" s="33">
        <f>COUNTIF($C128,"S")+COUNTIF($C128,"SN")+COUNTIF($F128,"S")+COUNTIF($F128,"SN")+COUNTIF($I128,"S")+COUNTIF($I128,"SN")+COUNTIF($K128,"S")+COUNTIF($K128,"SN")+COUNTIF($N128,"S")+COUNTIF($N128,"SN")+COUNTIF($Q128,"S")+COUNTIF($Q128,"SN")+COUNTIF($T128,"S")+COUNTIF($T128,"SN")+COUNTIF($W128,"S")+COUNTIF($W128,"SN")+COUNTIF($Z128,"S")+COUNTIF($Z128,"SN")</f>
        <v>0</v>
      </c>
      <c r="AG128" s="34">
        <f>COUNTIF($D128,"S")+COUNTIF($D128,"SN")+COUNTIF($G128,"S")+COUNTIF($G128,"SN")+COUNTIF($J128,"S")+COUNTIF($J128,"SN")+COUNTIF($L128,"S")+COUNTIF($L128,"SN")+COUNTIF($O128,"S")+COUNTIF($O128,"SN")+COUNTIF($R128,"S")+COUNTIF($R128,"SN")++COUNTIF($U128,"S")+COUNTIF($U128,"SN")+COUNTIF($X128,"S")+COUNTIF($X128,"SN")+COUNTIF($AA128,"S")+COUNTIF($AA128,"SN")</f>
        <v>0</v>
      </c>
      <c r="AH128" s="35">
        <f>COUNTIF($E128,"S")+COUNTIF($E128,"SN")+COUNTIF($H128,"S")+COUNTIF($H128,"SN")+COUNTIF($M128,"S")+COUNTIF($M128,"SN")+COUNTIF($P128,"S")+COUNTIF($P128,"SN")+COUNTIF($S128,"S")+COUNTIF($S128,"SN")+COUNTIF($V128,"S")+COUNTIF($V128,"SN")+COUNTIF($Y128,"S")+COUNTIF($Y128,"SN")+COUNTIF($AB128,"S")+COUNTIF($AB128,"SN")</f>
        <v>1</v>
      </c>
      <c r="AI128" s="36">
        <f>COUNTIF($C128,"SN")+COUNTIF($C128,"N")+COUNTIF($F128,"SN")+COUNTIF($F128,"N")+COUNTIF($I128,"SN")+COUNTIF($I128,"N")+COUNTIF($K128,"SN")+COUNTIF($K128,"N")+COUNTIF($N128,"SN")+COUNTIF($N128,"N")+COUNTIF($Q128,"SN")+COUNTIF($Q128,"N")+COUNTIF($T128,"SN")+COUNTIF($T128,"N")+COUNTIF($W128,"SN")+COUNTIF($W128,"N")+COUNTIF($Z128,"SN")+COUNTIF($Z128,"N")</f>
        <v>0</v>
      </c>
      <c r="AJ128" s="34">
        <f>COUNTIF($D128,"SN")+COUNTIF($D128,"N")+COUNTIF($G128,"SN")+COUNTIF($G128,"N")+COUNTIF($J128,"SN")+COUNTIF($J128,"N")+COUNTIF($L128,"SN")+COUNTIF($L128,"N")+COUNTIF($O128,"SN")+COUNTIF($O128,"N")+COUNTIF($R128,"SN")+COUNTIF($R128,"N")+COUNTIF($U128,"SN")+COUNTIF($U128,"N")+COUNTIF($X128,"SN")+COUNTIF($X128,"N")+COUNTIF($AA128,"SN")+COUNTIF($AA128,"N")</f>
        <v>0</v>
      </c>
      <c r="AK128" s="35">
        <f>COUNTIF($E128,"SN")+COUNTIF($E128,"N")+COUNTIF($H128,"SN")+COUNTIF($H128,"N")+COUNTIF($M128,"SN")+COUNTIF($M128,"N")+COUNTIF($P128,"SN")+COUNTIF($P128,"N")+COUNTIF($S128,"SN")+COUNTIF($S128,"N")+COUNTIF($V128,"SN")+COUNTIF($V128,"N")+COUNTIF($Y128,"SN")+COUNTIF($Y128,"N")+COUNTIF($AB128,"SN")+COUNTIF($AB128,"N")</f>
        <v>0</v>
      </c>
    </row>
    <row r="129" spans="1:37" x14ac:dyDescent="0.25">
      <c r="A129" s="17" t="s">
        <v>320</v>
      </c>
      <c r="B129" s="17" t="s">
        <v>321</v>
      </c>
      <c r="C129" s="18"/>
      <c r="D129" s="18"/>
      <c r="E129" s="19"/>
      <c r="F129" s="20"/>
      <c r="G129" s="18"/>
      <c r="H129" s="19"/>
      <c r="I129" s="21" t="s">
        <v>16</v>
      </c>
      <c r="J129" s="19"/>
      <c r="K129" s="20"/>
      <c r="L129" s="20"/>
      <c r="M129" s="22"/>
      <c r="N129" s="20"/>
      <c r="O129" s="20"/>
      <c r="P129" s="19"/>
      <c r="Q129" s="20"/>
      <c r="R129" s="18"/>
      <c r="S129" s="19"/>
      <c r="T129" s="20"/>
      <c r="U129" s="20"/>
      <c r="V129" s="19"/>
      <c r="W129" s="20"/>
      <c r="X129" s="20"/>
      <c r="Y129" s="19"/>
      <c r="Z129" s="20"/>
      <c r="AA129" s="18"/>
      <c r="AB129" s="19"/>
      <c r="AC129" s="33">
        <f>COUNTIF($C129,"S")+2*COUNTIF($C129,"SN")+COUNTIF($C129,"N")+COUNTIF($F129,"S")+2*COUNTIF($F129,"SN")+COUNTIF($F129,"N")+COUNTIF($I129,"S")+2*COUNTIF($I129,"SN")+COUNTIF($I129,"N")+COUNTIF($K129,"S")+2*COUNTIF($K129,"SN")+COUNTIF($K129,"N")+COUNTIF($N129,"S")+2*COUNTIF($N129,"SN")+COUNTIF($N129,"N")+COUNTIF($Q129,"S")+2*COUNTIF($Q129,"SN")+COUNTIF($Q129,"N")+COUNTIF($T129,"S")+2*COUNTIF($T129,"SN")+COUNTIF($T129,"N")+COUNTIF($W129,"S")+2*COUNTIF($W129,"SN")+COUNTIF($W129,"N")+COUNTIF($Z129,"S")+2*COUNTIF($Z129,"SN")+COUNTIF($Z129,"N")</f>
        <v>1</v>
      </c>
      <c r="AD129" s="34">
        <f>COUNTIF($D129,"S")+2*COUNTIF($D129,"SN")+COUNTIF($D129,"N")+COUNTIF($G129,"S")+2*COUNTIF($G129,"SN")+COUNTIF($G129,"N")+COUNTIF($J129,"S")+2*COUNTIF($J129,"SN")+COUNTIF($J129,"N")+COUNTIF($L129,"S")+2*COUNTIF($L129,"SN")+COUNTIF($L129,"N")+COUNTIF($O129,"S")+2*COUNTIF($O129,"SN")+COUNTIF($O129,"N")+COUNTIF($R129,"S")+2*COUNTIF($R129,"SN")+COUNTIF($R129,"N")+COUNTIF($U129,"S")+2*COUNTIF($U129,"SN")+COUNTIF($U129,"N")+COUNTIF($X129,"S")+2*COUNTIF($X129,"SN")+COUNTIF($X129,"N")+COUNTIF($AA129,"S")+2*COUNTIF($AA129,"SN")+COUNTIF($AA129,"N")</f>
        <v>0</v>
      </c>
      <c r="AE129" s="35">
        <f>COUNTIF($E129,"S")+2*COUNTIF($E129,"SN")+COUNTIF($E129,"N")+COUNTIF($H129,"S")+2*COUNTIF($H129,"SN")+COUNTIF($H129,"N")+COUNTIF($M129,"S")+2*COUNTIF($M129,"SN")+COUNTIF($M129,"N")+COUNTIF($P129,"S")+2*COUNTIF($P129,"SN")+COUNTIF($P129,"N")+COUNTIF($S129,"S")+2*COUNTIF($S129,"SN")+COUNTIF($S129,"N")+COUNTIF($V129,"S")+2*COUNTIF($V129,"SN")+COUNTIF($V129,"N")+COUNTIF($Y129,"S")+2*COUNTIF($Y129,"SN")+COUNTIF($Y129,"N")+COUNTIF($AB129,"S")+2*COUNTIF($AB129,"SN")+COUNTIF($AB129,"N")</f>
        <v>0</v>
      </c>
      <c r="AF129" s="33">
        <f>COUNTIF($C129,"S")+COUNTIF($C129,"SN")+COUNTIF($F129,"S")+COUNTIF($F129,"SN")+COUNTIF($I129,"S")+COUNTIF($I129,"SN")+COUNTIF($K129,"S")+COUNTIF($K129,"SN")+COUNTIF($N129,"S")+COUNTIF($N129,"SN")+COUNTIF($Q129,"S")+COUNTIF($Q129,"SN")+COUNTIF($T129,"S")+COUNTIF($T129,"SN")+COUNTIF($W129,"S")+COUNTIF($W129,"SN")+COUNTIF($Z129,"S")+COUNTIF($Z129,"SN")</f>
        <v>1</v>
      </c>
      <c r="AG129" s="34">
        <f>COUNTIF($D129,"S")+COUNTIF($D129,"SN")+COUNTIF($G129,"S")+COUNTIF($G129,"SN")+COUNTIF($J129,"S")+COUNTIF($J129,"SN")+COUNTIF($L129,"S")+COUNTIF($L129,"SN")+COUNTIF($O129,"S")+COUNTIF($O129,"SN")+COUNTIF($R129,"S")+COUNTIF($R129,"SN")++COUNTIF($U129,"S")+COUNTIF($U129,"SN")+COUNTIF($X129,"S")+COUNTIF($X129,"SN")+COUNTIF($AA129,"S")+COUNTIF($AA129,"SN")</f>
        <v>0</v>
      </c>
      <c r="AH129" s="35">
        <f>COUNTIF($E129,"S")+COUNTIF($E129,"SN")+COUNTIF($H129,"S")+COUNTIF($H129,"SN")+COUNTIF($M129,"S")+COUNTIF($M129,"SN")+COUNTIF($P129,"S")+COUNTIF($P129,"SN")+COUNTIF($S129,"S")+COUNTIF($S129,"SN")+COUNTIF($V129,"S")+COUNTIF($V129,"SN")+COUNTIF($Y129,"S")+COUNTIF($Y129,"SN")+COUNTIF($AB129,"S")+COUNTIF($AB129,"SN")</f>
        <v>0</v>
      </c>
      <c r="AI129" s="36">
        <f>COUNTIF($C129,"SN")+COUNTIF($C129,"N")+COUNTIF($F129,"SN")+COUNTIF($F129,"N")+COUNTIF($I129,"SN")+COUNTIF($I129,"N")+COUNTIF($K129,"SN")+COUNTIF($K129,"N")+COUNTIF($N129,"SN")+COUNTIF($N129,"N")+COUNTIF($Q129,"SN")+COUNTIF($Q129,"N")+COUNTIF($T129,"SN")+COUNTIF($T129,"N")+COUNTIF($W129,"SN")+COUNTIF($W129,"N")+COUNTIF($Z129,"SN")+COUNTIF($Z129,"N")</f>
        <v>0</v>
      </c>
      <c r="AJ129" s="34">
        <f>COUNTIF($D129,"SN")+COUNTIF($D129,"N")+COUNTIF($G129,"SN")+COUNTIF($G129,"N")+COUNTIF($J129,"SN")+COUNTIF($J129,"N")+COUNTIF($L129,"SN")+COUNTIF($L129,"N")+COUNTIF($O129,"SN")+COUNTIF($O129,"N")+COUNTIF($R129,"SN")+COUNTIF($R129,"N")+COUNTIF($U129,"SN")+COUNTIF($U129,"N")+COUNTIF($X129,"SN")+COUNTIF($X129,"N")+COUNTIF($AA129,"SN")+COUNTIF($AA129,"N")</f>
        <v>0</v>
      </c>
      <c r="AK129" s="35">
        <f>COUNTIF($E129,"SN")+COUNTIF($E129,"N")+COUNTIF($H129,"SN")+COUNTIF($H129,"N")+COUNTIF($M129,"SN")+COUNTIF($M129,"N")+COUNTIF($P129,"SN")+COUNTIF($P129,"N")+COUNTIF($S129,"SN")+COUNTIF($S129,"N")+COUNTIF($V129,"SN")+COUNTIF($V129,"N")+COUNTIF($Y129,"SN")+COUNTIF($Y129,"N")+COUNTIF($AB129,"SN")+COUNTIF($AB129,"N")</f>
        <v>0</v>
      </c>
    </row>
    <row r="130" spans="1:37" x14ac:dyDescent="0.25">
      <c r="A130" s="17" t="s">
        <v>322</v>
      </c>
      <c r="B130" s="17" t="s">
        <v>323</v>
      </c>
      <c r="C130" s="23" t="s">
        <v>16</v>
      </c>
      <c r="D130" s="18"/>
      <c r="E130" s="19"/>
      <c r="F130" s="20"/>
      <c r="G130" s="18"/>
      <c r="H130" s="19"/>
      <c r="I130" s="37"/>
      <c r="J130" s="19"/>
      <c r="K130" s="20"/>
      <c r="L130" s="20"/>
      <c r="M130" s="22"/>
      <c r="N130" s="20"/>
      <c r="O130" s="20"/>
      <c r="P130" s="19"/>
      <c r="Q130" s="20"/>
      <c r="R130" s="18"/>
      <c r="S130" s="19"/>
      <c r="T130" s="20"/>
      <c r="U130" s="20"/>
      <c r="V130" s="19"/>
      <c r="W130" s="20"/>
      <c r="X130" s="20"/>
      <c r="Y130" s="19"/>
      <c r="Z130" s="20"/>
      <c r="AA130" s="18"/>
      <c r="AB130" s="19"/>
      <c r="AC130" s="33"/>
      <c r="AD130" s="34"/>
      <c r="AE130" s="35"/>
      <c r="AF130" s="33"/>
      <c r="AG130" s="34"/>
      <c r="AH130" s="35"/>
      <c r="AI130" s="36"/>
      <c r="AJ130" s="34"/>
      <c r="AK130" s="35"/>
    </row>
    <row r="131" spans="1:37" x14ac:dyDescent="0.25">
      <c r="A131" s="17" t="s">
        <v>324</v>
      </c>
      <c r="B131" s="17" t="s">
        <v>325</v>
      </c>
      <c r="C131" s="23" t="s">
        <v>16</v>
      </c>
      <c r="D131" s="32" t="s">
        <v>16</v>
      </c>
      <c r="E131" s="19"/>
      <c r="F131" s="20"/>
      <c r="G131" s="18"/>
      <c r="H131" s="19"/>
      <c r="I131" s="39" t="s">
        <v>75</v>
      </c>
      <c r="J131" s="40" t="s">
        <v>75</v>
      </c>
      <c r="K131" s="20"/>
      <c r="L131" s="20"/>
      <c r="M131" s="22"/>
      <c r="N131" s="20"/>
      <c r="O131" s="20"/>
      <c r="P131" s="19"/>
      <c r="Q131" s="20"/>
      <c r="R131" s="18"/>
      <c r="S131" s="19"/>
      <c r="T131" s="20"/>
      <c r="U131" s="20"/>
      <c r="V131" s="19"/>
      <c r="W131" s="20"/>
      <c r="X131" s="20"/>
      <c r="Y131" s="19"/>
      <c r="Z131" s="20"/>
      <c r="AA131" s="18"/>
      <c r="AB131" s="19"/>
      <c r="AC131" s="33">
        <f t="shared" ref="AC131:AC166" si="63">COUNTIF($C131,"S")+2*COUNTIF($C131,"SN")+COUNTIF($C131,"N")+COUNTIF($F131,"S")+2*COUNTIF($F131,"SN")+COUNTIF($F131,"N")+COUNTIF($I131,"S")+2*COUNTIF($I131,"SN")+COUNTIF($I131,"N")+COUNTIF($K131,"S")+2*COUNTIF($K131,"SN")+COUNTIF($K131,"N")+COUNTIF($N131,"S")+2*COUNTIF($N131,"SN")+COUNTIF($N131,"N")+COUNTIF($Q131,"S")+2*COUNTIF($Q131,"SN")+COUNTIF($Q131,"N")+COUNTIF($T131,"S")+2*COUNTIF($T131,"SN")+COUNTIF($T131,"N")+COUNTIF($W131,"S")+2*COUNTIF($W131,"SN")+COUNTIF($W131,"N")+COUNTIF($Z131,"S")+2*COUNTIF($Z131,"SN")+COUNTIF($Z131,"N")</f>
        <v>3</v>
      </c>
      <c r="AD131" s="34">
        <f t="shared" ref="AD131:AD166" si="64">COUNTIF($D131,"S")+2*COUNTIF($D131,"SN")+COUNTIF($D131,"N")+COUNTIF($G131,"S")+2*COUNTIF($G131,"SN")+COUNTIF($G131,"N")+COUNTIF($J131,"S")+2*COUNTIF($J131,"SN")+COUNTIF($J131,"N")+COUNTIF($L131,"S")+2*COUNTIF($L131,"SN")+COUNTIF($L131,"N")+COUNTIF($O131,"S")+2*COUNTIF($O131,"SN")+COUNTIF($O131,"N")+COUNTIF($R131,"S")+2*COUNTIF($R131,"SN")+COUNTIF($R131,"N")+COUNTIF($U131,"S")+2*COUNTIF($U131,"SN")+COUNTIF($U131,"N")+COUNTIF($X131,"S")+2*COUNTIF($X131,"SN")+COUNTIF($X131,"N")+COUNTIF($AA131,"S")+2*COUNTIF($AA131,"SN")+COUNTIF($AA131,"N")</f>
        <v>3</v>
      </c>
      <c r="AE131" s="35">
        <f t="shared" ref="AE131:AE166" si="65">COUNTIF($E131,"S")+2*COUNTIF($E131,"SN")+COUNTIF($E131,"N")+COUNTIF($H131,"S")+2*COUNTIF($H131,"SN")+COUNTIF($H131,"N")+COUNTIF($M131,"S")+2*COUNTIF($M131,"SN")+COUNTIF($M131,"N")+COUNTIF($P131,"S")+2*COUNTIF($P131,"SN")+COUNTIF($P131,"N")+COUNTIF($S131,"S")+2*COUNTIF($S131,"SN")+COUNTIF($S131,"N")+COUNTIF($V131,"S")+2*COUNTIF($V131,"SN")+COUNTIF($V131,"N")+COUNTIF($Y131,"S")+2*COUNTIF($Y131,"SN")+COUNTIF($Y131,"N")+COUNTIF($AB131,"S")+2*COUNTIF($AB131,"SN")+COUNTIF($AB131,"N")</f>
        <v>0</v>
      </c>
      <c r="AF131" s="33">
        <f t="shared" ref="AF131:AF166" si="66">COUNTIF($C131,"S")+COUNTIF($C131,"SN")+COUNTIF($F131,"S")+COUNTIF($F131,"SN")+COUNTIF($I131,"S")+COUNTIF($I131,"SN")+COUNTIF($K131,"S")+COUNTIF($K131,"SN")+COUNTIF($N131,"S")+COUNTIF($N131,"SN")+COUNTIF($Q131,"S")+COUNTIF($Q131,"SN")+COUNTIF($T131,"S")+COUNTIF($T131,"SN")+COUNTIF($W131,"S")+COUNTIF($W131,"SN")+COUNTIF($Z131,"S")+COUNTIF($Z131,"SN")</f>
        <v>2</v>
      </c>
      <c r="AG131" s="34">
        <f t="shared" ref="AG131:AG166" si="67">COUNTIF($D131,"S")+COUNTIF($D131,"SN")+COUNTIF($G131,"S")+COUNTIF($G131,"SN")+COUNTIF($J131,"S")+COUNTIF($J131,"SN")+COUNTIF($L131,"S")+COUNTIF($L131,"SN")+COUNTIF($O131,"S")+COUNTIF($O131,"SN")+COUNTIF($R131,"S")+COUNTIF($R131,"SN")++COUNTIF($U131,"S")+COUNTIF($U131,"SN")+COUNTIF($X131,"S")+COUNTIF($X131,"SN")+COUNTIF($AA131,"S")+COUNTIF($AA131,"SN")</f>
        <v>2</v>
      </c>
      <c r="AH131" s="35">
        <f t="shared" ref="AH131:AH166" si="68">COUNTIF($E131,"S")+COUNTIF($E131,"SN")+COUNTIF($H131,"S")+COUNTIF($H131,"SN")+COUNTIF($M131,"S")+COUNTIF($M131,"SN")+COUNTIF($P131,"S")+COUNTIF($P131,"SN")+COUNTIF($S131,"S")+COUNTIF($S131,"SN")+COUNTIF($V131,"S")+COUNTIF($V131,"SN")+COUNTIF($Y131,"S")+COUNTIF($Y131,"SN")+COUNTIF($AB131,"S")+COUNTIF($AB131,"SN")</f>
        <v>0</v>
      </c>
      <c r="AI131" s="36">
        <f t="shared" ref="AI131:AI166" si="69">COUNTIF($C131,"SN")+COUNTIF($C131,"N")+COUNTIF($F131,"SN")+COUNTIF($F131,"N")+COUNTIF($I131,"SN")+COUNTIF($I131,"N")+COUNTIF($K131,"SN")+COUNTIF($K131,"N")+COUNTIF($N131,"SN")+COUNTIF($N131,"N")+COUNTIF($Q131,"SN")+COUNTIF($Q131,"N")+COUNTIF($T131,"SN")+COUNTIF($T131,"N")+COUNTIF($W131,"SN")+COUNTIF($W131,"N")+COUNTIF($Z131,"SN")+COUNTIF($Z131,"N")</f>
        <v>1</v>
      </c>
      <c r="AJ131" s="34">
        <f t="shared" ref="AJ131:AJ166" si="70">COUNTIF($D131,"SN")+COUNTIF($D131,"N")+COUNTIF($G131,"SN")+COUNTIF($G131,"N")+COUNTIF($J131,"SN")+COUNTIF($J131,"N")+COUNTIF($L131,"SN")+COUNTIF($L131,"N")+COUNTIF($O131,"SN")+COUNTIF($O131,"N")+COUNTIF($R131,"SN")+COUNTIF($R131,"N")+COUNTIF($U131,"SN")+COUNTIF($U131,"N")+COUNTIF($X131,"SN")+COUNTIF($X131,"N")+COUNTIF($AA131,"SN")+COUNTIF($AA131,"N")</f>
        <v>1</v>
      </c>
      <c r="AK131" s="35">
        <f t="shared" ref="AK131:AK166" si="71">COUNTIF($E131,"SN")+COUNTIF($E131,"N")+COUNTIF($H131,"SN")+COUNTIF($H131,"N")+COUNTIF($M131,"SN")+COUNTIF($M131,"N")+COUNTIF($P131,"SN")+COUNTIF($P131,"N")+COUNTIF($S131,"SN")+COUNTIF($S131,"N")+COUNTIF($V131,"SN")+COUNTIF($V131,"N")+COUNTIF($Y131,"SN")+COUNTIF($Y131,"N")+COUNTIF($AB131,"SN")+COUNTIF($AB131,"N")</f>
        <v>0</v>
      </c>
    </row>
    <row r="132" spans="1:37" x14ac:dyDescent="0.25">
      <c r="A132" s="17" t="s">
        <v>326</v>
      </c>
      <c r="B132" s="17" t="s">
        <v>327</v>
      </c>
      <c r="C132" s="23" t="s">
        <v>16</v>
      </c>
      <c r="D132" s="23" t="s">
        <v>16</v>
      </c>
      <c r="E132" s="19"/>
      <c r="F132" s="20"/>
      <c r="G132" s="18"/>
      <c r="H132" s="19"/>
      <c r="I132" s="20"/>
      <c r="J132" s="19"/>
      <c r="K132" s="20"/>
      <c r="L132" s="20"/>
      <c r="M132" s="22"/>
      <c r="N132" s="20"/>
      <c r="O132" s="20"/>
      <c r="P132" s="19"/>
      <c r="Q132" s="20"/>
      <c r="R132" s="18"/>
      <c r="S132" s="19"/>
      <c r="T132" s="20"/>
      <c r="U132" s="20"/>
      <c r="V132" s="19"/>
      <c r="W132" s="20"/>
      <c r="X132" s="20"/>
      <c r="Y132" s="19"/>
      <c r="Z132" s="20"/>
      <c r="AA132" s="18"/>
      <c r="AB132" s="19"/>
      <c r="AC132" s="33">
        <f t="shared" si="63"/>
        <v>1</v>
      </c>
      <c r="AD132" s="34">
        <f t="shared" si="64"/>
        <v>1</v>
      </c>
      <c r="AE132" s="35">
        <f t="shared" si="65"/>
        <v>0</v>
      </c>
      <c r="AF132" s="33">
        <f t="shared" si="66"/>
        <v>1</v>
      </c>
      <c r="AG132" s="34">
        <f t="shared" si="67"/>
        <v>1</v>
      </c>
      <c r="AH132" s="35">
        <f t="shared" si="68"/>
        <v>0</v>
      </c>
      <c r="AI132" s="36">
        <f t="shared" si="69"/>
        <v>0</v>
      </c>
      <c r="AJ132" s="34">
        <f t="shared" si="70"/>
        <v>0</v>
      </c>
      <c r="AK132" s="35">
        <f t="shared" si="71"/>
        <v>0</v>
      </c>
    </row>
    <row r="133" spans="1:37" x14ac:dyDescent="0.25">
      <c r="A133" s="17" t="s">
        <v>328</v>
      </c>
      <c r="B133" s="17" t="s">
        <v>329</v>
      </c>
      <c r="C133" s="18"/>
      <c r="D133" s="18"/>
      <c r="E133" s="19"/>
      <c r="F133" s="20"/>
      <c r="G133" s="18"/>
      <c r="H133" s="19"/>
      <c r="I133" s="39" t="s">
        <v>75</v>
      </c>
      <c r="J133" s="40" t="s">
        <v>75</v>
      </c>
      <c r="K133" s="20"/>
      <c r="L133" s="20"/>
      <c r="M133" s="22"/>
      <c r="N133" s="20"/>
      <c r="O133" s="20"/>
      <c r="P133" s="19"/>
      <c r="Q133" s="20"/>
      <c r="R133" s="18"/>
      <c r="S133" s="19"/>
      <c r="T133" s="20"/>
      <c r="U133" s="20"/>
      <c r="V133" s="19"/>
      <c r="W133" s="20"/>
      <c r="X133" s="20"/>
      <c r="Y133" s="19"/>
      <c r="Z133" s="20"/>
      <c r="AA133" s="18"/>
      <c r="AB133" s="19"/>
      <c r="AC133" s="33">
        <f t="shared" si="63"/>
        <v>2</v>
      </c>
      <c r="AD133" s="34">
        <f t="shared" si="64"/>
        <v>2</v>
      </c>
      <c r="AE133" s="35">
        <f t="shared" si="65"/>
        <v>0</v>
      </c>
      <c r="AF133" s="33">
        <f t="shared" si="66"/>
        <v>1</v>
      </c>
      <c r="AG133" s="34">
        <f t="shared" si="67"/>
        <v>1</v>
      </c>
      <c r="AH133" s="35">
        <f t="shared" si="68"/>
        <v>0</v>
      </c>
      <c r="AI133" s="36">
        <f t="shared" si="69"/>
        <v>1</v>
      </c>
      <c r="AJ133" s="34">
        <f t="shared" si="70"/>
        <v>1</v>
      </c>
      <c r="AK133" s="35">
        <f t="shared" si="71"/>
        <v>0</v>
      </c>
    </row>
    <row r="134" spans="1:37" x14ac:dyDescent="0.25">
      <c r="A134" s="17" t="s">
        <v>330</v>
      </c>
      <c r="B134" s="17" t="s">
        <v>331</v>
      </c>
      <c r="C134" s="18"/>
      <c r="D134" s="18"/>
      <c r="E134" s="19"/>
      <c r="F134" s="20"/>
      <c r="G134" s="18"/>
      <c r="H134" s="19"/>
      <c r="I134" s="21" t="s">
        <v>16</v>
      </c>
      <c r="J134" s="24" t="s">
        <v>16</v>
      </c>
      <c r="K134" s="20"/>
      <c r="L134" s="20"/>
      <c r="M134" s="22"/>
      <c r="N134" s="20"/>
      <c r="O134" s="20"/>
      <c r="P134" s="19"/>
      <c r="Q134" s="32" t="s">
        <v>75</v>
      </c>
      <c r="R134" s="18"/>
      <c r="S134" s="19"/>
      <c r="T134" s="20"/>
      <c r="U134" s="20"/>
      <c r="V134" s="19"/>
      <c r="W134" s="20"/>
      <c r="X134" s="20"/>
      <c r="Y134" s="19"/>
      <c r="Z134" s="20"/>
      <c r="AA134" s="18"/>
      <c r="AB134" s="19"/>
      <c r="AC134" s="33">
        <f t="shared" si="63"/>
        <v>3</v>
      </c>
      <c r="AD134" s="34">
        <f t="shared" si="64"/>
        <v>1</v>
      </c>
      <c r="AE134" s="35">
        <f t="shared" si="65"/>
        <v>0</v>
      </c>
      <c r="AF134" s="33">
        <f t="shared" si="66"/>
        <v>2</v>
      </c>
      <c r="AG134" s="34">
        <f t="shared" si="67"/>
        <v>1</v>
      </c>
      <c r="AH134" s="35">
        <f t="shared" si="68"/>
        <v>0</v>
      </c>
      <c r="AI134" s="36">
        <f t="shared" si="69"/>
        <v>1</v>
      </c>
      <c r="AJ134" s="34">
        <f t="shared" si="70"/>
        <v>0</v>
      </c>
      <c r="AK134" s="35">
        <f t="shared" si="71"/>
        <v>0</v>
      </c>
    </row>
    <row r="135" spans="1:37" x14ac:dyDescent="0.25">
      <c r="A135" s="17" t="s">
        <v>332</v>
      </c>
      <c r="B135" s="17" t="s">
        <v>333</v>
      </c>
      <c r="C135" s="18"/>
      <c r="D135" s="18"/>
      <c r="E135" s="19"/>
      <c r="F135" s="20"/>
      <c r="G135" s="18"/>
      <c r="H135" s="19"/>
      <c r="I135" s="20"/>
      <c r="J135" s="19"/>
      <c r="K135" s="20"/>
      <c r="L135" s="20"/>
      <c r="M135" s="22"/>
      <c r="N135" s="20"/>
      <c r="O135" s="20"/>
      <c r="P135" s="19"/>
      <c r="Q135" s="20"/>
      <c r="R135" s="18"/>
      <c r="S135" s="19"/>
      <c r="T135" s="20"/>
      <c r="U135" s="20"/>
      <c r="V135" s="19"/>
      <c r="W135" s="32" t="s">
        <v>75</v>
      </c>
      <c r="X135" s="20"/>
      <c r="Y135" s="19"/>
      <c r="Z135" s="20"/>
      <c r="AA135" s="18"/>
      <c r="AB135" s="19"/>
      <c r="AC135" s="33">
        <f t="shared" si="63"/>
        <v>2</v>
      </c>
      <c r="AD135" s="34">
        <f t="shared" si="64"/>
        <v>0</v>
      </c>
      <c r="AE135" s="35">
        <f t="shared" si="65"/>
        <v>0</v>
      </c>
      <c r="AF135" s="33">
        <f t="shared" si="66"/>
        <v>1</v>
      </c>
      <c r="AG135" s="34">
        <f t="shared" si="67"/>
        <v>0</v>
      </c>
      <c r="AH135" s="35">
        <f t="shared" si="68"/>
        <v>0</v>
      </c>
      <c r="AI135" s="36">
        <f t="shared" si="69"/>
        <v>1</v>
      </c>
      <c r="AJ135" s="34">
        <f t="shared" si="70"/>
        <v>0</v>
      </c>
      <c r="AK135" s="35">
        <f t="shared" si="71"/>
        <v>0</v>
      </c>
    </row>
    <row r="136" spans="1:37" ht="22.5" x14ac:dyDescent="0.25">
      <c r="A136" s="17" t="s">
        <v>334</v>
      </c>
      <c r="B136" s="17" t="s">
        <v>335</v>
      </c>
      <c r="C136" s="23" t="s">
        <v>16</v>
      </c>
      <c r="D136" s="23" t="s">
        <v>16</v>
      </c>
      <c r="E136" s="19"/>
      <c r="F136" s="20"/>
      <c r="G136" s="18"/>
      <c r="H136" s="19"/>
      <c r="I136" s="20"/>
      <c r="J136" s="19"/>
      <c r="K136" s="20"/>
      <c r="L136" s="20"/>
      <c r="M136" s="22"/>
      <c r="N136" s="20"/>
      <c r="O136" s="20"/>
      <c r="P136" s="19"/>
      <c r="Q136" s="20"/>
      <c r="R136" s="18"/>
      <c r="S136" s="19"/>
      <c r="T136" s="20"/>
      <c r="U136" s="20"/>
      <c r="V136" s="19"/>
      <c r="W136" s="20"/>
      <c r="X136" s="20"/>
      <c r="Y136" s="19"/>
      <c r="Z136" s="20"/>
      <c r="AA136" s="18"/>
      <c r="AB136" s="19"/>
      <c r="AC136" s="33">
        <f t="shared" si="63"/>
        <v>1</v>
      </c>
      <c r="AD136" s="34">
        <f t="shared" si="64"/>
        <v>1</v>
      </c>
      <c r="AE136" s="35">
        <f t="shared" si="65"/>
        <v>0</v>
      </c>
      <c r="AF136" s="33">
        <f t="shared" si="66"/>
        <v>1</v>
      </c>
      <c r="AG136" s="34">
        <f t="shared" si="67"/>
        <v>1</v>
      </c>
      <c r="AH136" s="35">
        <f t="shared" si="68"/>
        <v>0</v>
      </c>
      <c r="AI136" s="36">
        <f t="shared" si="69"/>
        <v>0</v>
      </c>
      <c r="AJ136" s="34">
        <f t="shared" si="70"/>
        <v>0</v>
      </c>
      <c r="AK136" s="35">
        <f t="shared" si="71"/>
        <v>0</v>
      </c>
    </row>
    <row r="137" spans="1:37" ht="22.5" x14ac:dyDescent="0.25">
      <c r="A137" s="17" t="s">
        <v>336</v>
      </c>
      <c r="B137" s="17" t="s">
        <v>337</v>
      </c>
      <c r="C137" s="18"/>
      <c r="D137" s="18"/>
      <c r="E137" s="19"/>
      <c r="F137" s="21" t="s">
        <v>16</v>
      </c>
      <c r="G137" s="23" t="s">
        <v>16</v>
      </c>
      <c r="H137" s="19"/>
      <c r="I137" s="20"/>
      <c r="J137" s="19"/>
      <c r="K137" s="20"/>
      <c r="L137" s="20"/>
      <c r="M137" s="22"/>
      <c r="N137" s="20"/>
      <c r="O137" s="20"/>
      <c r="P137" s="19"/>
      <c r="Q137" s="20"/>
      <c r="R137" s="18"/>
      <c r="S137" s="19"/>
      <c r="T137" s="20"/>
      <c r="U137" s="20"/>
      <c r="V137" s="19"/>
      <c r="W137" s="20"/>
      <c r="X137" s="20"/>
      <c r="Y137" s="19"/>
      <c r="Z137" s="20"/>
      <c r="AA137" s="18"/>
      <c r="AB137" s="19"/>
      <c r="AC137" s="33">
        <f t="shared" si="63"/>
        <v>1</v>
      </c>
      <c r="AD137" s="34">
        <f t="shared" si="64"/>
        <v>1</v>
      </c>
      <c r="AE137" s="35">
        <f t="shared" si="65"/>
        <v>0</v>
      </c>
      <c r="AF137" s="33">
        <f t="shared" si="66"/>
        <v>1</v>
      </c>
      <c r="AG137" s="34">
        <f t="shared" si="67"/>
        <v>1</v>
      </c>
      <c r="AH137" s="35">
        <f t="shared" si="68"/>
        <v>0</v>
      </c>
      <c r="AI137" s="36">
        <f t="shared" si="69"/>
        <v>0</v>
      </c>
      <c r="AJ137" s="34">
        <f t="shared" si="70"/>
        <v>0</v>
      </c>
      <c r="AK137" s="35">
        <f t="shared" si="71"/>
        <v>0</v>
      </c>
    </row>
    <row r="138" spans="1:37" x14ac:dyDescent="0.25">
      <c r="A138" s="17" t="s">
        <v>338</v>
      </c>
      <c r="B138" s="17" t="s">
        <v>339</v>
      </c>
      <c r="C138" s="18"/>
      <c r="D138" s="23" t="s">
        <v>16</v>
      </c>
      <c r="E138" s="19"/>
      <c r="F138" s="20"/>
      <c r="G138" s="18"/>
      <c r="H138" s="19"/>
      <c r="I138" s="20"/>
      <c r="J138" s="19"/>
      <c r="K138" s="20"/>
      <c r="L138" s="20"/>
      <c r="M138" s="22"/>
      <c r="N138" s="20"/>
      <c r="O138" s="20"/>
      <c r="P138" s="19"/>
      <c r="Q138" s="20"/>
      <c r="R138" s="18"/>
      <c r="S138" s="19"/>
      <c r="T138" s="20"/>
      <c r="U138" s="20"/>
      <c r="V138" s="19"/>
      <c r="W138" s="20"/>
      <c r="X138" s="20"/>
      <c r="Y138" s="19"/>
      <c r="Z138" s="20"/>
      <c r="AA138" s="18"/>
      <c r="AB138" s="19"/>
      <c r="AC138" s="33">
        <f t="shared" si="63"/>
        <v>0</v>
      </c>
      <c r="AD138" s="34">
        <f t="shared" si="64"/>
        <v>1</v>
      </c>
      <c r="AE138" s="35">
        <f t="shared" si="65"/>
        <v>0</v>
      </c>
      <c r="AF138" s="33">
        <f t="shared" si="66"/>
        <v>0</v>
      </c>
      <c r="AG138" s="34">
        <f t="shared" si="67"/>
        <v>1</v>
      </c>
      <c r="AH138" s="35">
        <f t="shared" si="68"/>
        <v>0</v>
      </c>
      <c r="AI138" s="36">
        <f t="shared" si="69"/>
        <v>0</v>
      </c>
      <c r="AJ138" s="34">
        <f t="shared" si="70"/>
        <v>0</v>
      </c>
      <c r="AK138" s="35">
        <f t="shared" si="71"/>
        <v>0</v>
      </c>
    </row>
    <row r="139" spans="1:37" x14ac:dyDescent="0.25">
      <c r="A139" s="17" t="s">
        <v>340</v>
      </c>
      <c r="B139" s="17" t="s">
        <v>341</v>
      </c>
      <c r="C139" s="18"/>
      <c r="D139" s="18"/>
      <c r="E139" s="19"/>
      <c r="F139" s="21" t="s">
        <v>16</v>
      </c>
      <c r="G139" s="23" t="s">
        <v>16</v>
      </c>
      <c r="H139" s="19"/>
      <c r="I139" s="20"/>
      <c r="J139" s="19"/>
      <c r="K139" s="20"/>
      <c r="L139" s="20"/>
      <c r="M139" s="22"/>
      <c r="N139" s="20"/>
      <c r="O139" s="20"/>
      <c r="P139" s="19"/>
      <c r="Q139" s="20"/>
      <c r="R139" s="18"/>
      <c r="S139" s="19"/>
      <c r="T139" s="20"/>
      <c r="U139" s="20"/>
      <c r="V139" s="19"/>
      <c r="W139" s="20"/>
      <c r="X139" s="20"/>
      <c r="Y139" s="19"/>
      <c r="Z139" s="20"/>
      <c r="AA139" s="18"/>
      <c r="AB139" s="19"/>
      <c r="AC139" s="33">
        <f t="shared" si="63"/>
        <v>1</v>
      </c>
      <c r="AD139" s="34">
        <f t="shared" si="64"/>
        <v>1</v>
      </c>
      <c r="AE139" s="35">
        <f t="shared" si="65"/>
        <v>0</v>
      </c>
      <c r="AF139" s="33">
        <f t="shared" si="66"/>
        <v>1</v>
      </c>
      <c r="AG139" s="34">
        <f t="shared" si="67"/>
        <v>1</v>
      </c>
      <c r="AH139" s="35">
        <f t="shared" si="68"/>
        <v>0</v>
      </c>
      <c r="AI139" s="36">
        <f t="shared" si="69"/>
        <v>0</v>
      </c>
      <c r="AJ139" s="34">
        <f t="shared" si="70"/>
        <v>0</v>
      </c>
      <c r="AK139" s="35">
        <f t="shared" si="71"/>
        <v>0</v>
      </c>
    </row>
    <row r="140" spans="1:37" x14ac:dyDescent="0.25">
      <c r="A140" s="17" t="s">
        <v>342</v>
      </c>
      <c r="B140" s="17" t="s">
        <v>343</v>
      </c>
      <c r="C140" s="44" t="s">
        <v>16</v>
      </c>
      <c r="D140" s="44" t="s">
        <v>16</v>
      </c>
      <c r="E140" s="19"/>
      <c r="F140" s="20"/>
      <c r="G140" s="18"/>
      <c r="H140" s="19"/>
      <c r="I140" s="20"/>
      <c r="J140" s="19"/>
      <c r="K140" s="20"/>
      <c r="L140" s="20"/>
      <c r="M140" s="22"/>
      <c r="N140" s="20"/>
      <c r="O140" s="20"/>
      <c r="P140" s="19"/>
      <c r="Q140" s="20"/>
      <c r="R140" s="18"/>
      <c r="S140" s="19"/>
      <c r="T140" s="20"/>
      <c r="U140" s="20"/>
      <c r="V140" s="19"/>
      <c r="W140" s="20"/>
      <c r="X140" s="20"/>
      <c r="Y140" s="19"/>
      <c r="Z140" s="20"/>
      <c r="AA140" s="18"/>
      <c r="AB140" s="19"/>
      <c r="AC140" s="33">
        <f t="shared" si="63"/>
        <v>1</v>
      </c>
      <c r="AD140" s="34">
        <f t="shared" si="64"/>
        <v>1</v>
      </c>
      <c r="AE140" s="35">
        <f t="shared" si="65"/>
        <v>0</v>
      </c>
      <c r="AF140" s="33">
        <f t="shared" si="66"/>
        <v>1</v>
      </c>
      <c r="AG140" s="34">
        <f t="shared" si="67"/>
        <v>1</v>
      </c>
      <c r="AH140" s="35">
        <f t="shared" si="68"/>
        <v>0</v>
      </c>
      <c r="AI140" s="36">
        <f t="shared" si="69"/>
        <v>0</v>
      </c>
      <c r="AJ140" s="34">
        <f t="shared" si="70"/>
        <v>0</v>
      </c>
      <c r="AK140" s="35">
        <f t="shared" si="71"/>
        <v>0</v>
      </c>
    </row>
    <row r="141" spans="1:37" x14ac:dyDescent="0.25">
      <c r="A141" s="17" t="s">
        <v>344</v>
      </c>
      <c r="B141" s="17" t="s">
        <v>345</v>
      </c>
      <c r="C141" s="23" t="s">
        <v>16</v>
      </c>
      <c r="D141" s="32" t="s">
        <v>75</v>
      </c>
      <c r="E141" s="19"/>
      <c r="F141" s="20"/>
      <c r="G141" s="18"/>
      <c r="H141" s="19"/>
      <c r="I141" s="20"/>
      <c r="J141" s="19"/>
      <c r="K141" s="20"/>
      <c r="L141" s="20"/>
      <c r="M141" s="22"/>
      <c r="N141" s="20"/>
      <c r="O141" s="20"/>
      <c r="P141" s="19"/>
      <c r="Q141" s="20"/>
      <c r="R141" s="18"/>
      <c r="S141" s="19"/>
      <c r="T141" s="20"/>
      <c r="U141" s="20"/>
      <c r="V141" s="19"/>
      <c r="W141" s="20"/>
      <c r="X141" s="20"/>
      <c r="Y141" s="19"/>
      <c r="Z141" s="20"/>
      <c r="AA141" s="18"/>
      <c r="AB141" s="19"/>
      <c r="AC141" s="33">
        <f t="shared" si="63"/>
        <v>1</v>
      </c>
      <c r="AD141" s="34">
        <f t="shared" si="64"/>
        <v>2</v>
      </c>
      <c r="AE141" s="35">
        <f t="shared" si="65"/>
        <v>0</v>
      </c>
      <c r="AF141" s="33">
        <f t="shared" si="66"/>
        <v>1</v>
      </c>
      <c r="AG141" s="34">
        <f t="shared" si="67"/>
        <v>1</v>
      </c>
      <c r="AH141" s="35">
        <f t="shared" si="68"/>
        <v>0</v>
      </c>
      <c r="AI141" s="36">
        <f t="shared" si="69"/>
        <v>0</v>
      </c>
      <c r="AJ141" s="34">
        <f t="shared" si="70"/>
        <v>1</v>
      </c>
      <c r="AK141" s="35">
        <f t="shared" si="71"/>
        <v>0</v>
      </c>
    </row>
    <row r="142" spans="1:37" x14ac:dyDescent="0.25">
      <c r="A142" s="17" t="s">
        <v>346</v>
      </c>
      <c r="B142" s="17" t="s">
        <v>347</v>
      </c>
      <c r="C142" s="18"/>
      <c r="D142" s="18"/>
      <c r="E142" s="19"/>
      <c r="F142" s="21" t="s">
        <v>16</v>
      </c>
      <c r="G142" s="23" t="s">
        <v>16</v>
      </c>
      <c r="H142" s="19"/>
      <c r="I142" s="20"/>
      <c r="J142" s="19"/>
      <c r="K142" s="20"/>
      <c r="L142" s="20"/>
      <c r="M142" s="22"/>
      <c r="N142" s="20"/>
      <c r="O142" s="20"/>
      <c r="P142" s="19"/>
      <c r="Q142" s="20"/>
      <c r="R142" s="18"/>
      <c r="S142" s="19"/>
      <c r="T142" s="20"/>
      <c r="U142" s="20"/>
      <c r="V142" s="19"/>
      <c r="W142" s="20"/>
      <c r="X142" s="20"/>
      <c r="Y142" s="19"/>
      <c r="Z142" s="20"/>
      <c r="AA142" s="18"/>
      <c r="AB142" s="19"/>
      <c r="AC142" s="33">
        <f t="shared" si="63"/>
        <v>1</v>
      </c>
      <c r="AD142" s="34">
        <f t="shared" si="64"/>
        <v>1</v>
      </c>
      <c r="AE142" s="35">
        <f t="shared" si="65"/>
        <v>0</v>
      </c>
      <c r="AF142" s="33">
        <f t="shared" si="66"/>
        <v>1</v>
      </c>
      <c r="AG142" s="34">
        <f t="shared" si="67"/>
        <v>1</v>
      </c>
      <c r="AH142" s="35">
        <f t="shared" si="68"/>
        <v>0</v>
      </c>
      <c r="AI142" s="36">
        <f t="shared" si="69"/>
        <v>0</v>
      </c>
      <c r="AJ142" s="34">
        <f t="shared" si="70"/>
        <v>0</v>
      </c>
      <c r="AK142" s="35">
        <f t="shared" si="71"/>
        <v>0</v>
      </c>
    </row>
    <row r="143" spans="1:37" x14ac:dyDescent="0.25">
      <c r="A143" s="17" t="s">
        <v>348</v>
      </c>
      <c r="B143" s="17" t="s">
        <v>349</v>
      </c>
      <c r="C143" s="18"/>
      <c r="D143" s="47" t="s">
        <v>170</v>
      </c>
      <c r="E143" s="19"/>
      <c r="F143" s="20"/>
      <c r="G143" s="18"/>
      <c r="H143" s="19"/>
      <c r="I143" s="20"/>
      <c r="J143" s="19"/>
      <c r="K143" s="20"/>
      <c r="L143" s="20"/>
      <c r="M143" s="22"/>
      <c r="N143" s="20"/>
      <c r="O143" s="20"/>
      <c r="P143" s="19"/>
      <c r="Q143" s="20"/>
      <c r="R143" s="18"/>
      <c r="S143" s="19"/>
      <c r="T143" s="20"/>
      <c r="U143" s="20"/>
      <c r="V143" s="19"/>
      <c r="W143" s="20"/>
      <c r="X143" s="20"/>
      <c r="Y143" s="19"/>
      <c r="Z143" s="20"/>
      <c r="AA143" s="18"/>
      <c r="AB143" s="19"/>
      <c r="AC143" s="33">
        <f t="shared" si="63"/>
        <v>0</v>
      </c>
      <c r="AD143" s="34">
        <f t="shared" si="64"/>
        <v>1</v>
      </c>
      <c r="AE143" s="35">
        <f t="shared" si="65"/>
        <v>0</v>
      </c>
      <c r="AF143" s="33">
        <f t="shared" si="66"/>
        <v>0</v>
      </c>
      <c r="AG143" s="34">
        <f t="shared" si="67"/>
        <v>0</v>
      </c>
      <c r="AH143" s="35">
        <f t="shared" si="68"/>
        <v>0</v>
      </c>
      <c r="AI143" s="36">
        <f t="shared" si="69"/>
        <v>0</v>
      </c>
      <c r="AJ143" s="34">
        <f t="shared" si="70"/>
        <v>1</v>
      </c>
      <c r="AK143" s="35">
        <f t="shared" si="71"/>
        <v>0</v>
      </c>
    </row>
    <row r="144" spans="1:37" x14ac:dyDescent="0.25">
      <c r="A144" s="17" t="s">
        <v>350</v>
      </c>
      <c r="B144" s="17" t="s">
        <v>351</v>
      </c>
      <c r="C144" s="18"/>
      <c r="D144" s="18"/>
      <c r="E144" s="19"/>
      <c r="F144" s="20"/>
      <c r="G144" s="18"/>
      <c r="H144" s="19"/>
      <c r="I144" s="20"/>
      <c r="J144" s="19"/>
      <c r="K144" s="20"/>
      <c r="L144" s="23" t="s">
        <v>16</v>
      </c>
      <c r="M144" s="22"/>
      <c r="N144" s="20"/>
      <c r="O144" s="20"/>
      <c r="P144" s="19"/>
      <c r="Q144" s="20"/>
      <c r="R144" s="18"/>
      <c r="S144" s="19"/>
      <c r="T144" s="20"/>
      <c r="U144" s="20"/>
      <c r="V144" s="19"/>
      <c r="W144" s="20"/>
      <c r="X144" s="20"/>
      <c r="Y144" s="19"/>
      <c r="Z144" s="20"/>
      <c r="AA144" s="18"/>
      <c r="AB144" s="19"/>
      <c r="AC144" s="33">
        <f t="shared" si="63"/>
        <v>0</v>
      </c>
      <c r="AD144" s="34">
        <f t="shared" si="64"/>
        <v>1</v>
      </c>
      <c r="AE144" s="35">
        <f t="shared" si="65"/>
        <v>0</v>
      </c>
      <c r="AF144" s="33">
        <f t="shared" si="66"/>
        <v>0</v>
      </c>
      <c r="AG144" s="34">
        <f t="shared" si="67"/>
        <v>1</v>
      </c>
      <c r="AH144" s="35">
        <f t="shared" si="68"/>
        <v>0</v>
      </c>
      <c r="AI144" s="36">
        <f t="shared" si="69"/>
        <v>0</v>
      </c>
      <c r="AJ144" s="34">
        <f t="shared" si="70"/>
        <v>0</v>
      </c>
      <c r="AK144" s="35">
        <f t="shared" si="71"/>
        <v>0</v>
      </c>
    </row>
    <row r="145" spans="1:37" x14ac:dyDescent="0.25">
      <c r="A145" s="17" t="s">
        <v>352</v>
      </c>
      <c r="B145" s="17" t="s">
        <v>353</v>
      </c>
      <c r="C145" s="18"/>
      <c r="D145" s="18"/>
      <c r="E145" s="19"/>
      <c r="F145" s="20"/>
      <c r="G145" s="18"/>
      <c r="H145" s="19"/>
      <c r="I145" s="20"/>
      <c r="J145" s="19"/>
      <c r="K145" s="32" t="s">
        <v>75</v>
      </c>
      <c r="L145" s="32" t="s">
        <v>75</v>
      </c>
      <c r="M145" s="22"/>
      <c r="N145" s="20"/>
      <c r="O145" s="20"/>
      <c r="P145" s="19"/>
      <c r="Q145" s="20"/>
      <c r="R145" s="18"/>
      <c r="S145" s="19"/>
      <c r="T145" s="20"/>
      <c r="U145" s="20"/>
      <c r="V145" s="19"/>
      <c r="W145" s="20"/>
      <c r="X145" s="20"/>
      <c r="Y145" s="19"/>
      <c r="Z145" s="20"/>
      <c r="AA145" s="18"/>
      <c r="AB145" s="19"/>
      <c r="AC145" s="33">
        <f t="shared" si="63"/>
        <v>2</v>
      </c>
      <c r="AD145" s="34">
        <f t="shared" si="64"/>
        <v>2</v>
      </c>
      <c r="AE145" s="35">
        <f t="shared" si="65"/>
        <v>0</v>
      </c>
      <c r="AF145" s="33">
        <f t="shared" si="66"/>
        <v>1</v>
      </c>
      <c r="AG145" s="34">
        <f t="shared" si="67"/>
        <v>1</v>
      </c>
      <c r="AH145" s="35">
        <f t="shared" si="68"/>
        <v>0</v>
      </c>
      <c r="AI145" s="36">
        <f t="shared" si="69"/>
        <v>1</v>
      </c>
      <c r="AJ145" s="34">
        <f t="shared" si="70"/>
        <v>1</v>
      </c>
      <c r="AK145" s="35">
        <f t="shared" si="71"/>
        <v>0</v>
      </c>
    </row>
    <row r="146" spans="1:37" x14ac:dyDescent="0.25">
      <c r="A146" s="17" t="s">
        <v>354</v>
      </c>
      <c r="B146" s="17" t="s">
        <v>355</v>
      </c>
      <c r="C146" s="18"/>
      <c r="D146" s="18"/>
      <c r="E146" s="19"/>
      <c r="F146" s="20"/>
      <c r="G146" s="18"/>
      <c r="H146" s="19"/>
      <c r="I146" s="20"/>
      <c r="J146" s="19"/>
      <c r="K146" s="32" t="s">
        <v>75</v>
      </c>
      <c r="L146" s="32" t="s">
        <v>75</v>
      </c>
      <c r="M146" s="22"/>
      <c r="N146" s="20"/>
      <c r="O146" s="20"/>
      <c r="P146" s="19"/>
      <c r="Q146" s="20"/>
      <c r="R146" s="18"/>
      <c r="S146" s="19"/>
      <c r="T146" s="20"/>
      <c r="U146" s="20"/>
      <c r="V146" s="19"/>
      <c r="W146" s="20"/>
      <c r="X146" s="20"/>
      <c r="Y146" s="19"/>
      <c r="Z146" s="20"/>
      <c r="AA146" s="18"/>
      <c r="AB146" s="19"/>
      <c r="AC146" s="33">
        <f t="shared" si="63"/>
        <v>2</v>
      </c>
      <c r="AD146" s="34">
        <f t="shared" si="64"/>
        <v>2</v>
      </c>
      <c r="AE146" s="35">
        <f t="shared" si="65"/>
        <v>0</v>
      </c>
      <c r="AF146" s="33">
        <f t="shared" si="66"/>
        <v>1</v>
      </c>
      <c r="AG146" s="34">
        <f t="shared" si="67"/>
        <v>1</v>
      </c>
      <c r="AH146" s="35">
        <f t="shared" si="68"/>
        <v>0</v>
      </c>
      <c r="AI146" s="36">
        <f t="shared" si="69"/>
        <v>1</v>
      </c>
      <c r="AJ146" s="34">
        <f t="shared" si="70"/>
        <v>1</v>
      </c>
      <c r="AK146" s="35">
        <f t="shared" si="71"/>
        <v>0</v>
      </c>
    </row>
    <row r="147" spans="1:37" x14ac:dyDescent="0.25">
      <c r="A147" s="17" t="s">
        <v>356</v>
      </c>
      <c r="B147" s="17" t="s">
        <v>357</v>
      </c>
      <c r="C147" s="32" t="s">
        <v>75</v>
      </c>
      <c r="D147" s="38"/>
      <c r="E147" s="19"/>
      <c r="F147" s="39" t="s">
        <v>16</v>
      </c>
      <c r="G147" s="23" t="s">
        <v>16</v>
      </c>
      <c r="H147" s="19"/>
      <c r="I147" s="20"/>
      <c r="J147" s="19"/>
      <c r="K147" s="20"/>
      <c r="L147" s="20"/>
      <c r="M147" s="22"/>
      <c r="N147" s="20"/>
      <c r="O147" s="20"/>
      <c r="P147" s="19"/>
      <c r="Q147" s="32" t="s">
        <v>75</v>
      </c>
      <c r="R147" s="32" t="s">
        <v>75</v>
      </c>
      <c r="S147" s="19"/>
      <c r="T147" s="20"/>
      <c r="U147" s="20"/>
      <c r="V147" s="19"/>
      <c r="W147" s="20"/>
      <c r="X147" s="20"/>
      <c r="Y147" s="19"/>
      <c r="Z147" s="20"/>
      <c r="AA147" s="18"/>
      <c r="AB147" s="19"/>
      <c r="AC147" s="33">
        <f t="shared" si="63"/>
        <v>5</v>
      </c>
      <c r="AD147" s="34">
        <f t="shared" si="64"/>
        <v>3</v>
      </c>
      <c r="AE147" s="35">
        <f t="shared" si="65"/>
        <v>0</v>
      </c>
      <c r="AF147" s="33">
        <f t="shared" si="66"/>
        <v>3</v>
      </c>
      <c r="AG147" s="34">
        <f t="shared" si="67"/>
        <v>2</v>
      </c>
      <c r="AH147" s="35">
        <f t="shared" si="68"/>
        <v>0</v>
      </c>
      <c r="AI147" s="36">
        <f t="shared" si="69"/>
        <v>2</v>
      </c>
      <c r="AJ147" s="34">
        <f t="shared" si="70"/>
        <v>1</v>
      </c>
      <c r="AK147" s="35">
        <f t="shared" si="71"/>
        <v>0</v>
      </c>
    </row>
    <row r="148" spans="1:37" x14ac:dyDescent="0.25">
      <c r="A148" s="17" t="s">
        <v>358</v>
      </c>
      <c r="B148" s="17" t="s">
        <v>359</v>
      </c>
      <c r="C148" s="18"/>
      <c r="D148" s="18"/>
      <c r="E148" s="40" t="s">
        <v>75</v>
      </c>
      <c r="F148" s="20"/>
      <c r="G148" s="18"/>
      <c r="H148" s="24" t="s">
        <v>16</v>
      </c>
      <c r="I148" s="20"/>
      <c r="J148" s="19"/>
      <c r="K148" s="20"/>
      <c r="L148" s="20"/>
      <c r="M148" s="22"/>
      <c r="N148" s="20"/>
      <c r="O148" s="20"/>
      <c r="P148" s="19"/>
      <c r="Q148" s="20"/>
      <c r="R148" s="18"/>
      <c r="S148" s="32" t="s">
        <v>75</v>
      </c>
      <c r="T148" s="20"/>
      <c r="U148" s="20"/>
      <c r="V148" s="19"/>
      <c r="W148" s="20"/>
      <c r="X148" s="20"/>
      <c r="Y148" s="40" t="s">
        <v>75</v>
      </c>
      <c r="Z148" s="20"/>
      <c r="AA148" s="18"/>
      <c r="AB148" s="19"/>
      <c r="AC148" s="33">
        <f t="shared" si="63"/>
        <v>0</v>
      </c>
      <c r="AD148" s="34">
        <f t="shared" si="64"/>
        <v>0</v>
      </c>
      <c r="AE148" s="35">
        <f t="shared" si="65"/>
        <v>7</v>
      </c>
      <c r="AF148" s="33">
        <f t="shared" si="66"/>
        <v>0</v>
      </c>
      <c r="AG148" s="34">
        <f t="shared" si="67"/>
        <v>0</v>
      </c>
      <c r="AH148" s="35">
        <f t="shared" si="68"/>
        <v>4</v>
      </c>
      <c r="AI148" s="36">
        <f t="shared" si="69"/>
        <v>0</v>
      </c>
      <c r="AJ148" s="34">
        <f t="shared" si="70"/>
        <v>0</v>
      </c>
      <c r="AK148" s="35">
        <f t="shared" si="71"/>
        <v>3</v>
      </c>
    </row>
    <row r="149" spans="1:37" x14ac:dyDescent="0.25">
      <c r="A149" s="17" t="s">
        <v>360</v>
      </c>
      <c r="B149" s="17" t="s">
        <v>361</v>
      </c>
      <c r="C149" s="23" t="s">
        <v>16</v>
      </c>
      <c r="D149" s="23" t="s">
        <v>16</v>
      </c>
      <c r="E149" s="19"/>
      <c r="F149" s="20"/>
      <c r="G149" s="18"/>
      <c r="H149" s="19"/>
      <c r="I149" s="20"/>
      <c r="J149" s="19"/>
      <c r="K149" s="20"/>
      <c r="L149" s="20"/>
      <c r="M149" s="22"/>
      <c r="N149" s="20"/>
      <c r="O149" s="20"/>
      <c r="P149" s="19"/>
      <c r="Q149" s="20"/>
      <c r="R149" s="18"/>
      <c r="S149" s="19"/>
      <c r="T149" s="20"/>
      <c r="U149" s="20"/>
      <c r="V149" s="19"/>
      <c r="W149" s="20"/>
      <c r="X149" s="20"/>
      <c r="Y149" s="19"/>
      <c r="Z149" s="20"/>
      <c r="AA149" s="18"/>
      <c r="AB149" s="19"/>
      <c r="AC149" s="33">
        <f t="shared" si="63"/>
        <v>1</v>
      </c>
      <c r="AD149" s="34">
        <f t="shared" si="64"/>
        <v>1</v>
      </c>
      <c r="AE149" s="35">
        <f t="shared" si="65"/>
        <v>0</v>
      </c>
      <c r="AF149" s="33">
        <f t="shared" si="66"/>
        <v>1</v>
      </c>
      <c r="AG149" s="34">
        <f t="shared" si="67"/>
        <v>1</v>
      </c>
      <c r="AH149" s="35">
        <f t="shared" si="68"/>
        <v>0</v>
      </c>
      <c r="AI149" s="36">
        <f t="shared" si="69"/>
        <v>0</v>
      </c>
      <c r="AJ149" s="34">
        <f t="shared" si="70"/>
        <v>0</v>
      </c>
      <c r="AK149" s="35">
        <f t="shared" si="71"/>
        <v>0</v>
      </c>
    </row>
    <row r="150" spans="1:37" x14ac:dyDescent="0.25">
      <c r="A150" s="17" t="s">
        <v>362</v>
      </c>
      <c r="B150" s="17" t="s">
        <v>363</v>
      </c>
      <c r="C150" s="18"/>
      <c r="D150" s="18"/>
      <c r="E150" s="40" t="s">
        <v>75</v>
      </c>
      <c r="F150" s="20"/>
      <c r="G150" s="18"/>
      <c r="H150" s="24" t="s">
        <v>16</v>
      </c>
      <c r="I150" s="20"/>
      <c r="J150" s="19"/>
      <c r="K150" s="20"/>
      <c r="L150" s="20"/>
      <c r="M150" s="22"/>
      <c r="N150" s="20"/>
      <c r="O150" s="20"/>
      <c r="P150" s="19"/>
      <c r="Q150" s="20"/>
      <c r="R150" s="18"/>
      <c r="S150" s="19"/>
      <c r="T150" s="20"/>
      <c r="U150" s="20"/>
      <c r="V150" s="19"/>
      <c r="W150" s="20"/>
      <c r="X150" s="20"/>
      <c r="Y150" s="19"/>
      <c r="Z150" s="20"/>
      <c r="AA150" s="18"/>
      <c r="AB150" s="19"/>
      <c r="AC150" s="33">
        <f t="shared" si="63"/>
        <v>0</v>
      </c>
      <c r="AD150" s="34">
        <f t="shared" si="64"/>
        <v>0</v>
      </c>
      <c r="AE150" s="35">
        <f t="shared" si="65"/>
        <v>3</v>
      </c>
      <c r="AF150" s="33">
        <f t="shared" si="66"/>
        <v>0</v>
      </c>
      <c r="AG150" s="34">
        <f t="shared" si="67"/>
        <v>0</v>
      </c>
      <c r="AH150" s="35">
        <f t="shared" si="68"/>
        <v>2</v>
      </c>
      <c r="AI150" s="36">
        <f t="shared" si="69"/>
        <v>0</v>
      </c>
      <c r="AJ150" s="34">
        <f t="shared" si="70"/>
        <v>0</v>
      </c>
      <c r="AK150" s="35">
        <f t="shared" si="71"/>
        <v>1</v>
      </c>
    </row>
    <row r="151" spans="1:37" x14ac:dyDescent="0.25">
      <c r="A151" s="17" t="s">
        <v>364</v>
      </c>
      <c r="B151" s="17" t="s">
        <v>365</v>
      </c>
      <c r="C151" s="18"/>
      <c r="D151" s="18"/>
      <c r="E151" s="19"/>
      <c r="F151" s="20"/>
      <c r="G151" s="18"/>
      <c r="H151" s="19"/>
      <c r="I151" s="20"/>
      <c r="J151" s="19"/>
      <c r="K151" s="32" t="s">
        <v>75</v>
      </c>
      <c r="L151" s="20"/>
      <c r="M151" s="22"/>
      <c r="N151" s="20"/>
      <c r="O151" s="20"/>
      <c r="P151" s="19"/>
      <c r="Q151" s="20"/>
      <c r="R151" s="18"/>
      <c r="S151" s="19"/>
      <c r="T151" s="20"/>
      <c r="U151" s="20"/>
      <c r="V151" s="19"/>
      <c r="W151" s="20"/>
      <c r="X151" s="20"/>
      <c r="Y151" s="19"/>
      <c r="Z151" s="20"/>
      <c r="AA151" s="18"/>
      <c r="AB151" s="19"/>
      <c r="AC151" s="33">
        <f t="shared" si="63"/>
        <v>2</v>
      </c>
      <c r="AD151" s="34">
        <f t="shared" si="64"/>
        <v>0</v>
      </c>
      <c r="AE151" s="35">
        <f t="shared" si="65"/>
        <v>0</v>
      </c>
      <c r="AF151" s="33">
        <f t="shared" si="66"/>
        <v>1</v>
      </c>
      <c r="AG151" s="34">
        <f t="shared" si="67"/>
        <v>0</v>
      </c>
      <c r="AH151" s="35">
        <f t="shared" si="68"/>
        <v>0</v>
      </c>
      <c r="AI151" s="36">
        <f t="shared" si="69"/>
        <v>1</v>
      </c>
      <c r="AJ151" s="34">
        <f t="shared" si="70"/>
        <v>0</v>
      </c>
      <c r="AK151" s="35">
        <f t="shared" si="71"/>
        <v>0</v>
      </c>
    </row>
    <row r="152" spans="1:37" x14ac:dyDescent="0.25">
      <c r="A152" s="17" t="s">
        <v>366</v>
      </c>
      <c r="B152" s="17" t="s">
        <v>367</v>
      </c>
      <c r="C152" s="18"/>
      <c r="D152" s="18"/>
      <c r="E152" s="19"/>
      <c r="F152" s="21" t="s">
        <v>16</v>
      </c>
      <c r="G152" s="23" t="s">
        <v>75</v>
      </c>
      <c r="H152" s="19"/>
      <c r="I152" s="20"/>
      <c r="J152" s="19"/>
      <c r="K152" s="20"/>
      <c r="L152" s="20"/>
      <c r="M152" s="22"/>
      <c r="N152" s="21" t="s">
        <v>16</v>
      </c>
      <c r="O152" s="21" t="s">
        <v>16</v>
      </c>
      <c r="P152" s="19"/>
      <c r="Q152" s="23" t="s">
        <v>16</v>
      </c>
      <c r="R152" s="38"/>
      <c r="S152" s="19"/>
      <c r="T152" s="23" t="s">
        <v>16</v>
      </c>
      <c r="U152" s="32" t="s">
        <v>75</v>
      </c>
      <c r="V152" s="19"/>
      <c r="W152" s="21" t="s">
        <v>368</v>
      </c>
      <c r="X152" s="20"/>
      <c r="Y152" s="19"/>
      <c r="Z152" s="21" t="s">
        <v>16</v>
      </c>
      <c r="AA152" s="32" t="s">
        <v>75</v>
      </c>
      <c r="AB152" s="19"/>
      <c r="AC152" s="33">
        <f t="shared" si="63"/>
        <v>5</v>
      </c>
      <c r="AD152" s="34">
        <f t="shared" si="64"/>
        <v>7</v>
      </c>
      <c r="AE152" s="35">
        <f t="shared" si="65"/>
        <v>0</v>
      </c>
      <c r="AF152" s="33">
        <f t="shared" si="66"/>
        <v>5</v>
      </c>
      <c r="AG152" s="34">
        <f t="shared" si="67"/>
        <v>4</v>
      </c>
      <c r="AH152" s="35">
        <f t="shared" si="68"/>
        <v>0</v>
      </c>
      <c r="AI152" s="36">
        <f t="shared" si="69"/>
        <v>0</v>
      </c>
      <c r="AJ152" s="34">
        <f t="shared" si="70"/>
        <v>3</v>
      </c>
      <c r="AK152" s="35">
        <f t="shared" si="71"/>
        <v>0</v>
      </c>
    </row>
    <row r="153" spans="1:37" x14ac:dyDescent="0.25">
      <c r="A153" s="17" t="s">
        <v>369</v>
      </c>
      <c r="B153" s="17" t="s">
        <v>370</v>
      </c>
      <c r="C153" s="23" t="s">
        <v>16</v>
      </c>
      <c r="D153" s="23" t="s">
        <v>16</v>
      </c>
      <c r="E153" s="19"/>
      <c r="F153" s="20"/>
      <c r="G153" s="18"/>
      <c r="H153" s="19"/>
      <c r="I153" s="20"/>
      <c r="J153" s="19"/>
      <c r="K153" s="20"/>
      <c r="L153" s="20"/>
      <c r="M153" s="22"/>
      <c r="N153" s="20"/>
      <c r="O153" s="20"/>
      <c r="P153" s="19"/>
      <c r="Q153" s="20"/>
      <c r="R153" s="18"/>
      <c r="S153" s="19"/>
      <c r="T153" s="20"/>
      <c r="U153" s="20"/>
      <c r="V153" s="19"/>
      <c r="W153" s="20"/>
      <c r="X153" s="20"/>
      <c r="Y153" s="19"/>
      <c r="Z153" s="20"/>
      <c r="AA153" s="18"/>
      <c r="AB153" s="19"/>
      <c r="AC153" s="33">
        <f t="shared" si="63"/>
        <v>1</v>
      </c>
      <c r="AD153" s="34">
        <f t="shared" si="64"/>
        <v>1</v>
      </c>
      <c r="AE153" s="35">
        <f t="shared" si="65"/>
        <v>0</v>
      </c>
      <c r="AF153" s="33">
        <f t="shared" si="66"/>
        <v>1</v>
      </c>
      <c r="AG153" s="34">
        <f t="shared" si="67"/>
        <v>1</v>
      </c>
      <c r="AH153" s="35">
        <f t="shared" si="68"/>
        <v>0</v>
      </c>
      <c r="AI153" s="36">
        <f t="shared" si="69"/>
        <v>0</v>
      </c>
      <c r="AJ153" s="34">
        <f t="shared" si="70"/>
        <v>0</v>
      </c>
      <c r="AK153" s="35">
        <f t="shared" si="71"/>
        <v>0</v>
      </c>
    </row>
    <row r="154" spans="1:37" x14ac:dyDescent="0.25">
      <c r="A154" s="17" t="s">
        <v>371</v>
      </c>
      <c r="B154" s="17" t="s">
        <v>372</v>
      </c>
      <c r="C154" s="18"/>
      <c r="D154" s="18"/>
      <c r="E154" s="19"/>
      <c r="F154" s="21" t="s">
        <v>16</v>
      </c>
      <c r="G154" s="18"/>
      <c r="H154" s="19"/>
      <c r="I154" s="20"/>
      <c r="J154" s="19"/>
      <c r="K154" s="20"/>
      <c r="L154" s="20"/>
      <c r="M154" s="22"/>
      <c r="N154" s="21" t="s">
        <v>16</v>
      </c>
      <c r="O154" s="21" t="s">
        <v>16</v>
      </c>
      <c r="P154" s="19"/>
      <c r="Q154" s="20"/>
      <c r="R154" s="18"/>
      <c r="S154" s="19"/>
      <c r="T154" s="21" t="s">
        <v>16</v>
      </c>
      <c r="U154" s="20"/>
      <c r="V154" s="19"/>
      <c r="W154" s="20"/>
      <c r="X154" s="20"/>
      <c r="Y154" s="19"/>
      <c r="Z154" s="20"/>
      <c r="AA154" s="18"/>
      <c r="AB154" s="19"/>
      <c r="AC154" s="33">
        <f t="shared" si="63"/>
        <v>3</v>
      </c>
      <c r="AD154" s="34">
        <f t="shared" si="64"/>
        <v>1</v>
      </c>
      <c r="AE154" s="35">
        <f t="shared" si="65"/>
        <v>0</v>
      </c>
      <c r="AF154" s="33">
        <f t="shared" si="66"/>
        <v>3</v>
      </c>
      <c r="AG154" s="34">
        <f t="shared" si="67"/>
        <v>1</v>
      </c>
      <c r="AH154" s="35">
        <f t="shared" si="68"/>
        <v>0</v>
      </c>
      <c r="AI154" s="36">
        <f t="shared" si="69"/>
        <v>0</v>
      </c>
      <c r="AJ154" s="34">
        <f t="shared" si="70"/>
        <v>0</v>
      </c>
      <c r="AK154" s="35">
        <f t="shared" si="71"/>
        <v>0</v>
      </c>
    </row>
    <row r="155" spans="1:37" ht="22.5" x14ac:dyDescent="0.25">
      <c r="A155" s="17" t="s">
        <v>373</v>
      </c>
      <c r="B155" s="17" t="s">
        <v>374</v>
      </c>
      <c r="C155" s="23" t="s">
        <v>16</v>
      </c>
      <c r="D155" s="18"/>
      <c r="E155" s="19"/>
      <c r="F155" s="20"/>
      <c r="G155" s="18"/>
      <c r="H155" s="19"/>
      <c r="I155" s="20"/>
      <c r="J155" s="19"/>
      <c r="K155" s="20"/>
      <c r="L155" s="20"/>
      <c r="M155" s="22"/>
      <c r="N155" s="20"/>
      <c r="O155" s="20"/>
      <c r="P155" s="19"/>
      <c r="Q155" s="20"/>
      <c r="R155" s="18"/>
      <c r="S155" s="19"/>
      <c r="T155" s="20"/>
      <c r="U155" s="20"/>
      <c r="V155" s="19"/>
      <c r="W155" s="20"/>
      <c r="X155" s="20"/>
      <c r="Y155" s="19"/>
      <c r="Z155" s="20"/>
      <c r="AA155" s="18"/>
      <c r="AB155" s="19"/>
      <c r="AC155" s="33">
        <f t="shared" si="63"/>
        <v>1</v>
      </c>
      <c r="AD155" s="34">
        <f t="shared" si="64"/>
        <v>0</v>
      </c>
      <c r="AE155" s="35">
        <f t="shared" si="65"/>
        <v>0</v>
      </c>
      <c r="AF155" s="33">
        <f t="shared" si="66"/>
        <v>1</v>
      </c>
      <c r="AG155" s="34">
        <f t="shared" si="67"/>
        <v>0</v>
      </c>
      <c r="AH155" s="35">
        <f t="shared" si="68"/>
        <v>0</v>
      </c>
      <c r="AI155" s="36">
        <f t="shared" si="69"/>
        <v>0</v>
      </c>
      <c r="AJ155" s="34">
        <f t="shared" si="70"/>
        <v>0</v>
      </c>
      <c r="AK155" s="35">
        <f t="shared" si="71"/>
        <v>0</v>
      </c>
    </row>
    <row r="156" spans="1:37" x14ac:dyDescent="0.25">
      <c r="A156" s="17" t="s">
        <v>375</v>
      </c>
      <c r="B156" s="17" t="s">
        <v>376</v>
      </c>
      <c r="C156" s="18"/>
      <c r="D156" s="23" t="s">
        <v>16</v>
      </c>
      <c r="E156" s="19"/>
      <c r="F156" s="20"/>
      <c r="G156" s="18"/>
      <c r="H156" s="19"/>
      <c r="I156" s="20"/>
      <c r="J156" s="19"/>
      <c r="K156" s="20"/>
      <c r="L156" s="20"/>
      <c r="M156" s="22"/>
      <c r="N156" s="20"/>
      <c r="O156" s="20"/>
      <c r="P156" s="19"/>
      <c r="Q156" s="20"/>
      <c r="R156" s="18"/>
      <c r="S156" s="19"/>
      <c r="T156" s="20"/>
      <c r="U156" s="20"/>
      <c r="V156" s="19"/>
      <c r="W156" s="20"/>
      <c r="X156" s="20"/>
      <c r="Y156" s="19"/>
      <c r="Z156" s="20"/>
      <c r="AA156" s="18"/>
      <c r="AB156" s="19"/>
      <c r="AC156" s="33">
        <f t="shared" si="63"/>
        <v>0</v>
      </c>
      <c r="AD156" s="34">
        <f t="shared" si="64"/>
        <v>1</v>
      </c>
      <c r="AE156" s="35">
        <f t="shared" si="65"/>
        <v>0</v>
      </c>
      <c r="AF156" s="33">
        <f t="shared" si="66"/>
        <v>0</v>
      </c>
      <c r="AG156" s="34">
        <f t="shared" si="67"/>
        <v>1</v>
      </c>
      <c r="AH156" s="35">
        <f t="shared" si="68"/>
        <v>0</v>
      </c>
      <c r="AI156" s="36">
        <f t="shared" si="69"/>
        <v>0</v>
      </c>
      <c r="AJ156" s="34">
        <f t="shared" si="70"/>
        <v>0</v>
      </c>
      <c r="AK156" s="35">
        <f t="shared" si="71"/>
        <v>0</v>
      </c>
    </row>
    <row r="157" spans="1:37" ht="22.5" x14ac:dyDescent="0.25">
      <c r="A157" s="17" t="s">
        <v>377</v>
      </c>
      <c r="B157" s="17" t="s">
        <v>378</v>
      </c>
      <c r="C157" s="23" t="s">
        <v>16</v>
      </c>
      <c r="D157" s="18"/>
      <c r="E157" s="19"/>
      <c r="F157" s="20"/>
      <c r="G157" s="18"/>
      <c r="H157" s="19"/>
      <c r="I157" s="20"/>
      <c r="J157" s="19"/>
      <c r="K157" s="20"/>
      <c r="L157" s="20"/>
      <c r="M157" s="22"/>
      <c r="N157" s="20"/>
      <c r="O157" s="20"/>
      <c r="P157" s="19"/>
      <c r="Q157" s="20"/>
      <c r="R157" s="18"/>
      <c r="S157" s="19"/>
      <c r="T157" s="20"/>
      <c r="U157" s="20"/>
      <c r="V157" s="19"/>
      <c r="W157" s="20"/>
      <c r="X157" s="20"/>
      <c r="Y157" s="19"/>
      <c r="Z157" s="20"/>
      <c r="AA157" s="18"/>
      <c r="AB157" s="19"/>
      <c r="AC157" s="33">
        <f t="shared" si="63"/>
        <v>1</v>
      </c>
      <c r="AD157" s="34">
        <f t="shared" si="64"/>
        <v>0</v>
      </c>
      <c r="AE157" s="35">
        <f t="shared" si="65"/>
        <v>0</v>
      </c>
      <c r="AF157" s="33">
        <f t="shared" si="66"/>
        <v>1</v>
      </c>
      <c r="AG157" s="34">
        <f t="shared" si="67"/>
        <v>0</v>
      </c>
      <c r="AH157" s="35">
        <f t="shared" si="68"/>
        <v>0</v>
      </c>
      <c r="AI157" s="36">
        <f t="shared" si="69"/>
        <v>0</v>
      </c>
      <c r="AJ157" s="34">
        <f t="shared" si="70"/>
        <v>0</v>
      </c>
      <c r="AK157" s="35">
        <f t="shared" si="71"/>
        <v>0</v>
      </c>
    </row>
    <row r="158" spans="1:37" x14ac:dyDescent="0.25">
      <c r="A158" s="17" t="s">
        <v>379</v>
      </c>
      <c r="B158" s="17" t="s">
        <v>380</v>
      </c>
      <c r="C158" s="23" t="s">
        <v>16</v>
      </c>
      <c r="D158" s="32" t="s">
        <v>75</v>
      </c>
      <c r="E158" s="19"/>
      <c r="F158" s="21" t="s">
        <v>16</v>
      </c>
      <c r="G158" s="18"/>
      <c r="H158" s="19"/>
      <c r="I158" s="20"/>
      <c r="J158" s="19"/>
      <c r="K158" s="20"/>
      <c r="L158" s="20"/>
      <c r="M158" s="22"/>
      <c r="N158" s="20"/>
      <c r="O158" s="20"/>
      <c r="P158" s="19"/>
      <c r="Q158" s="20"/>
      <c r="R158" s="18"/>
      <c r="S158" s="19"/>
      <c r="T158" s="20"/>
      <c r="U158" s="20"/>
      <c r="V158" s="19"/>
      <c r="W158" s="32" t="s">
        <v>75</v>
      </c>
      <c r="X158" s="20"/>
      <c r="Y158" s="19"/>
      <c r="Z158" s="32" t="s">
        <v>75</v>
      </c>
      <c r="AA158" s="18"/>
      <c r="AB158" s="19"/>
      <c r="AC158" s="33">
        <f t="shared" si="63"/>
        <v>6</v>
      </c>
      <c r="AD158" s="34">
        <f t="shared" si="64"/>
        <v>2</v>
      </c>
      <c r="AE158" s="35">
        <f t="shared" si="65"/>
        <v>0</v>
      </c>
      <c r="AF158" s="33">
        <f t="shared" si="66"/>
        <v>4</v>
      </c>
      <c r="AG158" s="34">
        <f t="shared" si="67"/>
        <v>1</v>
      </c>
      <c r="AH158" s="35">
        <f t="shared" si="68"/>
        <v>0</v>
      </c>
      <c r="AI158" s="36">
        <f t="shared" si="69"/>
        <v>2</v>
      </c>
      <c r="AJ158" s="34">
        <f t="shared" si="70"/>
        <v>1</v>
      </c>
      <c r="AK158" s="35">
        <f t="shared" si="71"/>
        <v>0</v>
      </c>
    </row>
    <row r="159" spans="1:37" x14ac:dyDescent="0.25">
      <c r="A159" s="17" t="s">
        <v>381</v>
      </c>
      <c r="B159" s="17" t="s">
        <v>382</v>
      </c>
      <c r="C159" s="60"/>
      <c r="D159" s="60"/>
      <c r="E159" s="19"/>
      <c r="F159" s="46"/>
      <c r="G159" s="23" t="s">
        <v>16</v>
      </c>
      <c r="H159" s="19"/>
      <c r="I159" s="20"/>
      <c r="J159" s="19"/>
      <c r="K159" s="20"/>
      <c r="L159" s="20"/>
      <c r="M159" s="22"/>
      <c r="N159" s="20"/>
      <c r="O159" s="20"/>
      <c r="P159" s="19"/>
      <c r="Q159" s="20"/>
      <c r="R159" s="18"/>
      <c r="S159" s="19"/>
      <c r="T159" s="20"/>
      <c r="U159" s="20"/>
      <c r="V159" s="19"/>
      <c r="W159" s="20"/>
      <c r="X159" s="20"/>
      <c r="Y159" s="19"/>
      <c r="Z159" s="20"/>
      <c r="AA159" s="18"/>
      <c r="AB159" s="19"/>
      <c r="AC159" s="33">
        <f t="shared" si="63"/>
        <v>0</v>
      </c>
      <c r="AD159" s="34">
        <f t="shared" si="64"/>
        <v>1</v>
      </c>
      <c r="AE159" s="35">
        <f t="shared" si="65"/>
        <v>0</v>
      </c>
      <c r="AF159" s="33">
        <f t="shared" si="66"/>
        <v>0</v>
      </c>
      <c r="AG159" s="34">
        <f t="shared" si="67"/>
        <v>1</v>
      </c>
      <c r="AH159" s="35">
        <f t="shared" si="68"/>
        <v>0</v>
      </c>
      <c r="AI159" s="36">
        <f t="shared" si="69"/>
        <v>0</v>
      </c>
      <c r="AJ159" s="34">
        <f t="shared" si="70"/>
        <v>0</v>
      </c>
      <c r="AK159" s="35">
        <f t="shared" si="71"/>
        <v>0</v>
      </c>
    </row>
    <row r="160" spans="1:37" x14ac:dyDescent="0.25">
      <c r="A160" s="17" t="s">
        <v>383</v>
      </c>
      <c r="B160" s="17" t="s">
        <v>384</v>
      </c>
      <c r="C160" s="32" t="s">
        <v>75</v>
      </c>
      <c r="D160" s="32" t="s">
        <v>75</v>
      </c>
      <c r="E160" s="19"/>
      <c r="F160" s="20"/>
      <c r="G160" s="18"/>
      <c r="H160" s="19"/>
      <c r="I160" s="20"/>
      <c r="J160" s="19"/>
      <c r="K160" s="20"/>
      <c r="L160" s="20"/>
      <c r="M160" s="22"/>
      <c r="N160" s="20"/>
      <c r="O160" s="20"/>
      <c r="P160" s="19"/>
      <c r="Q160" s="20"/>
      <c r="R160" s="18"/>
      <c r="S160" s="19"/>
      <c r="T160" s="20"/>
      <c r="U160" s="20"/>
      <c r="V160" s="19"/>
      <c r="W160" s="20"/>
      <c r="X160" s="20"/>
      <c r="Y160" s="19"/>
      <c r="Z160" s="20"/>
      <c r="AA160" s="18"/>
      <c r="AB160" s="19"/>
      <c r="AC160" s="33">
        <f t="shared" si="63"/>
        <v>2</v>
      </c>
      <c r="AD160" s="34">
        <f t="shared" si="64"/>
        <v>2</v>
      </c>
      <c r="AE160" s="35">
        <f t="shared" si="65"/>
        <v>0</v>
      </c>
      <c r="AF160" s="33">
        <f t="shared" si="66"/>
        <v>1</v>
      </c>
      <c r="AG160" s="34">
        <f t="shared" si="67"/>
        <v>1</v>
      </c>
      <c r="AH160" s="35">
        <f t="shared" si="68"/>
        <v>0</v>
      </c>
      <c r="AI160" s="36">
        <f t="shared" si="69"/>
        <v>1</v>
      </c>
      <c r="AJ160" s="34">
        <f t="shared" si="70"/>
        <v>1</v>
      </c>
      <c r="AK160" s="35">
        <f t="shared" si="71"/>
        <v>0</v>
      </c>
    </row>
    <row r="161" spans="1:37" x14ac:dyDescent="0.25">
      <c r="A161" s="17" t="s">
        <v>385</v>
      </c>
      <c r="B161" s="17" t="s">
        <v>386</v>
      </c>
      <c r="C161" s="32" t="s">
        <v>170</v>
      </c>
      <c r="D161" s="18"/>
      <c r="E161" s="19"/>
      <c r="F161" s="20"/>
      <c r="G161" s="18"/>
      <c r="H161" s="19"/>
      <c r="I161" s="20"/>
      <c r="J161" s="19"/>
      <c r="K161" s="20"/>
      <c r="L161" s="20"/>
      <c r="M161" s="22"/>
      <c r="N161" s="20"/>
      <c r="O161" s="20"/>
      <c r="P161" s="19"/>
      <c r="Q161" s="20"/>
      <c r="R161" s="18"/>
      <c r="S161" s="19"/>
      <c r="T161" s="20"/>
      <c r="U161" s="20"/>
      <c r="V161" s="19"/>
      <c r="W161" s="20"/>
      <c r="X161" s="20"/>
      <c r="Y161" s="19"/>
      <c r="Z161" s="20"/>
      <c r="AA161" s="18"/>
      <c r="AB161" s="19"/>
      <c r="AC161" s="33">
        <f t="shared" si="63"/>
        <v>1</v>
      </c>
      <c r="AD161" s="34">
        <f t="shared" si="64"/>
        <v>0</v>
      </c>
      <c r="AE161" s="35">
        <f t="shared" si="65"/>
        <v>0</v>
      </c>
      <c r="AF161" s="33">
        <f t="shared" si="66"/>
        <v>0</v>
      </c>
      <c r="AG161" s="34">
        <f t="shared" si="67"/>
        <v>0</v>
      </c>
      <c r="AH161" s="35">
        <f t="shared" si="68"/>
        <v>0</v>
      </c>
      <c r="AI161" s="36">
        <f t="shared" si="69"/>
        <v>1</v>
      </c>
      <c r="AJ161" s="34">
        <f t="shared" si="70"/>
        <v>0</v>
      </c>
      <c r="AK161" s="35">
        <f t="shared" si="71"/>
        <v>0</v>
      </c>
    </row>
    <row r="162" spans="1:37" x14ac:dyDescent="0.25">
      <c r="A162" s="17" t="s">
        <v>387</v>
      </c>
      <c r="B162" s="17" t="s">
        <v>388</v>
      </c>
      <c r="C162" s="18"/>
      <c r="D162" s="32" t="s">
        <v>75</v>
      </c>
      <c r="E162" s="19"/>
      <c r="F162" s="20"/>
      <c r="G162" s="18"/>
      <c r="H162" s="19"/>
      <c r="I162" s="20"/>
      <c r="J162" s="19"/>
      <c r="K162" s="20"/>
      <c r="L162" s="20"/>
      <c r="M162" s="22"/>
      <c r="N162" s="20"/>
      <c r="O162" s="20"/>
      <c r="P162" s="19"/>
      <c r="Q162" s="20"/>
      <c r="R162" s="18"/>
      <c r="S162" s="19"/>
      <c r="T162" s="20"/>
      <c r="U162" s="20"/>
      <c r="V162" s="19"/>
      <c r="W162" s="20"/>
      <c r="X162" s="20"/>
      <c r="Y162" s="19"/>
      <c r="Z162" s="20"/>
      <c r="AA162" s="18"/>
      <c r="AB162" s="19"/>
      <c r="AC162" s="33">
        <f t="shared" si="63"/>
        <v>0</v>
      </c>
      <c r="AD162" s="34">
        <f t="shared" si="64"/>
        <v>2</v>
      </c>
      <c r="AE162" s="35">
        <f t="shared" si="65"/>
        <v>0</v>
      </c>
      <c r="AF162" s="33">
        <f t="shared" si="66"/>
        <v>0</v>
      </c>
      <c r="AG162" s="34">
        <f t="shared" si="67"/>
        <v>1</v>
      </c>
      <c r="AH162" s="35">
        <f t="shared" si="68"/>
        <v>0</v>
      </c>
      <c r="AI162" s="36">
        <f t="shared" si="69"/>
        <v>0</v>
      </c>
      <c r="AJ162" s="34">
        <f t="shared" si="70"/>
        <v>1</v>
      </c>
      <c r="AK162" s="35">
        <f t="shared" si="71"/>
        <v>0</v>
      </c>
    </row>
    <row r="163" spans="1:37" x14ac:dyDescent="0.25">
      <c r="A163" s="17" t="s">
        <v>389</v>
      </c>
      <c r="B163" s="17" t="s">
        <v>390</v>
      </c>
      <c r="C163" s="18"/>
      <c r="D163" s="18"/>
      <c r="E163" s="40" t="s">
        <v>75</v>
      </c>
      <c r="F163" s="20"/>
      <c r="G163" s="18"/>
      <c r="H163" s="40" t="s">
        <v>75</v>
      </c>
      <c r="I163" s="20"/>
      <c r="J163" s="19"/>
      <c r="K163" s="20"/>
      <c r="L163" s="20"/>
      <c r="M163" s="22"/>
      <c r="N163" s="20"/>
      <c r="O163" s="20"/>
      <c r="P163" s="19"/>
      <c r="Q163" s="20"/>
      <c r="R163" s="18"/>
      <c r="S163" s="19"/>
      <c r="T163" s="20"/>
      <c r="U163" s="20"/>
      <c r="V163" s="19"/>
      <c r="W163" s="20"/>
      <c r="X163" s="20"/>
      <c r="Y163" s="19"/>
      <c r="Z163" s="20"/>
      <c r="AA163" s="18"/>
      <c r="AB163" s="19"/>
      <c r="AC163" s="33">
        <f t="shared" si="63"/>
        <v>0</v>
      </c>
      <c r="AD163" s="34">
        <f t="shared" si="64"/>
        <v>0</v>
      </c>
      <c r="AE163" s="35">
        <f t="shared" si="65"/>
        <v>4</v>
      </c>
      <c r="AF163" s="33">
        <f t="shared" si="66"/>
        <v>0</v>
      </c>
      <c r="AG163" s="34">
        <f t="shared" si="67"/>
        <v>0</v>
      </c>
      <c r="AH163" s="35">
        <f t="shared" si="68"/>
        <v>2</v>
      </c>
      <c r="AI163" s="36">
        <f t="shared" si="69"/>
        <v>0</v>
      </c>
      <c r="AJ163" s="34">
        <f t="shared" si="70"/>
        <v>0</v>
      </c>
      <c r="AK163" s="35">
        <f t="shared" si="71"/>
        <v>2</v>
      </c>
    </row>
    <row r="164" spans="1:37" x14ac:dyDescent="0.25">
      <c r="A164" s="17" t="s">
        <v>391</v>
      </c>
      <c r="B164" s="17" t="s">
        <v>392</v>
      </c>
      <c r="C164" s="18"/>
      <c r="D164" s="18"/>
      <c r="E164" s="19"/>
      <c r="F164" s="20"/>
      <c r="G164" s="18"/>
      <c r="H164" s="24" t="s">
        <v>75</v>
      </c>
      <c r="I164" s="20"/>
      <c r="J164" s="19"/>
      <c r="K164" s="20"/>
      <c r="L164" s="20"/>
      <c r="M164" s="22"/>
      <c r="N164" s="20"/>
      <c r="O164" s="20"/>
      <c r="P164" s="19"/>
      <c r="Q164" s="20"/>
      <c r="R164" s="18"/>
      <c r="S164" s="19"/>
      <c r="T164" s="20"/>
      <c r="U164" s="20"/>
      <c r="V164" s="19"/>
      <c r="W164" s="20"/>
      <c r="X164" s="20"/>
      <c r="Y164" s="19"/>
      <c r="Z164" s="20"/>
      <c r="AA164" s="18"/>
      <c r="AB164" s="19"/>
      <c r="AC164" s="33">
        <f t="shared" si="63"/>
        <v>0</v>
      </c>
      <c r="AD164" s="34">
        <f t="shared" si="64"/>
        <v>0</v>
      </c>
      <c r="AE164" s="35">
        <f t="shared" si="65"/>
        <v>2</v>
      </c>
      <c r="AF164" s="33">
        <f t="shared" si="66"/>
        <v>0</v>
      </c>
      <c r="AG164" s="34">
        <f t="shared" si="67"/>
        <v>0</v>
      </c>
      <c r="AH164" s="35">
        <f t="shared" si="68"/>
        <v>1</v>
      </c>
      <c r="AI164" s="36">
        <f t="shared" si="69"/>
        <v>0</v>
      </c>
      <c r="AJ164" s="34">
        <f t="shared" si="70"/>
        <v>0</v>
      </c>
      <c r="AK164" s="35">
        <f t="shared" si="71"/>
        <v>1</v>
      </c>
    </row>
    <row r="165" spans="1:37" ht="22.5" x14ac:dyDescent="0.25">
      <c r="A165" s="17" t="s">
        <v>393</v>
      </c>
      <c r="B165" s="17" t="s">
        <v>394</v>
      </c>
      <c r="C165" s="18"/>
      <c r="D165" s="23" t="s">
        <v>16</v>
      </c>
      <c r="E165" s="19"/>
      <c r="F165" s="20"/>
      <c r="G165" s="18"/>
      <c r="H165" s="19"/>
      <c r="I165" s="20"/>
      <c r="J165" s="19"/>
      <c r="K165" s="20"/>
      <c r="L165" s="20"/>
      <c r="M165" s="22"/>
      <c r="N165" s="20"/>
      <c r="O165" s="20"/>
      <c r="P165" s="19"/>
      <c r="Q165" s="20"/>
      <c r="R165" s="18"/>
      <c r="S165" s="19"/>
      <c r="T165" s="20"/>
      <c r="U165" s="20"/>
      <c r="V165" s="19"/>
      <c r="W165" s="20"/>
      <c r="X165" s="20"/>
      <c r="Y165" s="19"/>
      <c r="Z165" s="20"/>
      <c r="AA165" s="18"/>
      <c r="AB165" s="19"/>
      <c r="AC165" s="33">
        <f t="shared" si="63"/>
        <v>0</v>
      </c>
      <c r="AD165" s="34">
        <f t="shared" si="64"/>
        <v>1</v>
      </c>
      <c r="AE165" s="35">
        <f t="shared" si="65"/>
        <v>0</v>
      </c>
      <c r="AF165" s="33">
        <f t="shared" si="66"/>
        <v>0</v>
      </c>
      <c r="AG165" s="34">
        <f t="shared" si="67"/>
        <v>1</v>
      </c>
      <c r="AH165" s="35">
        <f t="shared" si="68"/>
        <v>0</v>
      </c>
      <c r="AI165" s="36">
        <f t="shared" si="69"/>
        <v>0</v>
      </c>
      <c r="AJ165" s="34">
        <f t="shared" si="70"/>
        <v>0</v>
      </c>
      <c r="AK165" s="35">
        <f t="shared" si="71"/>
        <v>0</v>
      </c>
    </row>
    <row r="166" spans="1:37" x14ac:dyDescent="0.25">
      <c r="A166" s="17" t="s">
        <v>395</v>
      </c>
      <c r="B166" s="17" t="s">
        <v>396</v>
      </c>
      <c r="C166" s="18"/>
      <c r="D166" s="18"/>
      <c r="E166" s="19"/>
      <c r="F166" s="21" t="s">
        <v>16</v>
      </c>
      <c r="G166" s="23" t="s">
        <v>16</v>
      </c>
      <c r="H166" s="19"/>
      <c r="I166" s="20"/>
      <c r="J166" s="19"/>
      <c r="K166" s="20"/>
      <c r="L166" s="20"/>
      <c r="M166" s="22"/>
      <c r="N166" s="20"/>
      <c r="O166" s="20"/>
      <c r="P166" s="19"/>
      <c r="Q166" s="20"/>
      <c r="R166" s="18"/>
      <c r="S166" s="19"/>
      <c r="T166" s="20"/>
      <c r="U166" s="20"/>
      <c r="V166" s="19"/>
      <c r="W166" s="20"/>
      <c r="X166" s="20"/>
      <c r="Y166" s="19"/>
      <c r="Z166" s="20"/>
      <c r="AA166" s="18"/>
      <c r="AB166" s="19"/>
      <c r="AC166" s="33">
        <f t="shared" si="63"/>
        <v>1</v>
      </c>
      <c r="AD166" s="34">
        <f t="shared" si="64"/>
        <v>1</v>
      </c>
      <c r="AE166" s="35">
        <f t="shared" si="65"/>
        <v>0</v>
      </c>
      <c r="AF166" s="33">
        <f t="shared" si="66"/>
        <v>1</v>
      </c>
      <c r="AG166" s="34">
        <f t="shared" si="67"/>
        <v>1</v>
      </c>
      <c r="AH166" s="35">
        <f t="shared" si="68"/>
        <v>0</v>
      </c>
      <c r="AI166" s="36">
        <f t="shared" si="69"/>
        <v>0</v>
      </c>
      <c r="AJ166" s="34">
        <f t="shared" si="70"/>
        <v>0</v>
      </c>
      <c r="AK166" s="35">
        <f t="shared" si="71"/>
        <v>0</v>
      </c>
    </row>
    <row r="167" spans="1:37" x14ac:dyDescent="0.25">
      <c r="A167" s="17" t="s">
        <v>397</v>
      </c>
      <c r="B167" s="17" t="s">
        <v>398</v>
      </c>
      <c r="C167" s="18"/>
      <c r="D167" s="18"/>
      <c r="E167" s="19"/>
      <c r="F167" s="21" t="s">
        <v>16</v>
      </c>
      <c r="G167" s="38"/>
      <c r="H167" s="19"/>
      <c r="I167" s="20"/>
      <c r="J167" s="19"/>
      <c r="K167" s="20"/>
      <c r="L167" s="20"/>
      <c r="M167" s="22"/>
      <c r="N167" s="20"/>
      <c r="O167" s="20"/>
      <c r="P167" s="19"/>
      <c r="Q167" s="20"/>
      <c r="R167" s="18"/>
      <c r="S167" s="19"/>
      <c r="T167" s="20"/>
      <c r="U167" s="20"/>
      <c r="V167" s="19"/>
      <c r="W167" s="20"/>
      <c r="X167" s="20"/>
      <c r="Y167" s="19"/>
      <c r="Z167" s="20"/>
      <c r="AA167" s="18"/>
      <c r="AB167" s="19"/>
      <c r="AC167" s="33"/>
      <c r="AD167" s="34"/>
      <c r="AE167" s="35"/>
      <c r="AF167" s="33"/>
      <c r="AG167" s="34"/>
      <c r="AH167" s="35"/>
      <c r="AI167" s="36"/>
      <c r="AJ167" s="34"/>
      <c r="AK167" s="35"/>
    </row>
    <row r="168" spans="1:37" x14ac:dyDescent="0.25">
      <c r="A168" s="17" t="s">
        <v>399</v>
      </c>
      <c r="B168" s="17" t="s">
        <v>400</v>
      </c>
      <c r="C168" s="23" t="s">
        <v>16</v>
      </c>
      <c r="D168" s="23" t="s">
        <v>16</v>
      </c>
      <c r="E168" s="19"/>
      <c r="F168" s="20"/>
      <c r="G168" s="18"/>
      <c r="H168" s="19"/>
      <c r="I168" s="20"/>
      <c r="J168" s="19"/>
      <c r="K168" s="20"/>
      <c r="L168" s="20"/>
      <c r="M168" s="22"/>
      <c r="N168" s="20"/>
      <c r="O168" s="20"/>
      <c r="P168" s="19"/>
      <c r="Q168" s="20"/>
      <c r="R168" s="18"/>
      <c r="S168" s="19"/>
      <c r="T168" s="20"/>
      <c r="U168" s="20"/>
      <c r="V168" s="19"/>
      <c r="W168" s="20"/>
      <c r="X168" s="20"/>
      <c r="Y168" s="19"/>
      <c r="Z168" s="20"/>
      <c r="AA168" s="18"/>
      <c r="AB168" s="19"/>
      <c r="AC168" s="33">
        <f t="shared" ref="AC168:AC204" si="72">COUNTIF($C168,"S")+2*COUNTIF($C168,"SN")+COUNTIF($C168,"N")+COUNTIF($F168,"S")+2*COUNTIF($F168,"SN")+COUNTIF($F168,"N")+COUNTIF($I168,"S")+2*COUNTIF($I168,"SN")+COUNTIF($I168,"N")+COUNTIF($K168,"S")+2*COUNTIF($K168,"SN")+COUNTIF($K168,"N")+COUNTIF($N168,"S")+2*COUNTIF($N168,"SN")+COUNTIF($N168,"N")+COUNTIF($Q168,"S")+2*COUNTIF($Q168,"SN")+COUNTIF($Q168,"N")+COUNTIF($T168,"S")+2*COUNTIF($T168,"SN")+COUNTIF($T168,"N")+COUNTIF($W168,"S")+2*COUNTIF($W168,"SN")+COUNTIF($W168,"N")+COUNTIF($Z168,"S")+2*COUNTIF($Z168,"SN")+COUNTIF($Z168,"N")</f>
        <v>1</v>
      </c>
      <c r="AD168" s="34">
        <f t="shared" ref="AD168:AD204" si="73">COUNTIF($D168,"S")+2*COUNTIF($D168,"SN")+COUNTIF($D168,"N")+COUNTIF($G168,"S")+2*COUNTIF($G168,"SN")+COUNTIF($G168,"N")+COUNTIF($J168,"S")+2*COUNTIF($J168,"SN")+COUNTIF($J168,"N")+COUNTIF($L168,"S")+2*COUNTIF($L168,"SN")+COUNTIF($L168,"N")+COUNTIF($O168,"S")+2*COUNTIF($O168,"SN")+COUNTIF($O168,"N")+COUNTIF($R168,"S")+2*COUNTIF($R168,"SN")+COUNTIF($R168,"N")+COUNTIF($U168,"S")+2*COUNTIF($U168,"SN")+COUNTIF($U168,"N")+COUNTIF($X168,"S")+2*COUNTIF($X168,"SN")+COUNTIF($X168,"N")+COUNTIF($AA168,"S")+2*COUNTIF($AA168,"SN")+COUNTIF($AA168,"N")</f>
        <v>1</v>
      </c>
      <c r="AE168" s="35">
        <f t="shared" ref="AE168:AE204" si="74">COUNTIF($E168,"S")+2*COUNTIF($E168,"SN")+COUNTIF($E168,"N")+COUNTIF($H168,"S")+2*COUNTIF($H168,"SN")+COUNTIF($H168,"N")+COUNTIF($M168,"S")+2*COUNTIF($M168,"SN")+COUNTIF($M168,"N")+COUNTIF($P168,"S")+2*COUNTIF($P168,"SN")+COUNTIF($P168,"N")+COUNTIF($S168,"S")+2*COUNTIF($S168,"SN")+COUNTIF($S168,"N")+COUNTIF($V168,"S")+2*COUNTIF($V168,"SN")+COUNTIF($V168,"N")+COUNTIF($Y168,"S")+2*COUNTIF($Y168,"SN")+COUNTIF($Y168,"N")+COUNTIF($AB168,"S")+2*COUNTIF($AB168,"SN")+COUNTIF($AB168,"N")</f>
        <v>0</v>
      </c>
      <c r="AF168" s="33">
        <f t="shared" ref="AF168:AF204" si="75">COUNTIF($C168,"S")+COUNTIF($C168,"SN")+COUNTIF($F168,"S")+COUNTIF($F168,"SN")+COUNTIF($I168,"S")+COUNTIF($I168,"SN")+COUNTIF($K168,"S")+COUNTIF($K168,"SN")+COUNTIF($N168,"S")+COUNTIF($N168,"SN")+COUNTIF($Q168,"S")+COUNTIF($Q168,"SN")+COUNTIF($T168,"S")+COUNTIF($T168,"SN")+COUNTIF($W168,"S")+COUNTIF($W168,"SN")+COUNTIF($Z168,"S")+COUNTIF($Z168,"SN")</f>
        <v>1</v>
      </c>
      <c r="AG168" s="34">
        <f t="shared" ref="AG168:AG204" si="76">COUNTIF($D168,"S")+COUNTIF($D168,"SN")+COUNTIF($G168,"S")+COUNTIF($G168,"SN")+COUNTIF($J168,"S")+COUNTIF($J168,"SN")+COUNTIF($L168,"S")+COUNTIF($L168,"SN")+COUNTIF($O168,"S")+COUNTIF($O168,"SN")+COUNTIF($R168,"S")+COUNTIF($R168,"SN")++COUNTIF($U168,"S")+COUNTIF($U168,"SN")+COUNTIF($X168,"S")+COUNTIF($X168,"SN")+COUNTIF($AA168,"S")+COUNTIF($AA168,"SN")</f>
        <v>1</v>
      </c>
      <c r="AH168" s="35">
        <f t="shared" ref="AH168:AH204" si="77">COUNTIF($E168,"S")+COUNTIF($E168,"SN")+COUNTIF($H168,"S")+COUNTIF($H168,"SN")+COUNTIF($M168,"S")+COUNTIF($M168,"SN")+COUNTIF($P168,"S")+COUNTIF($P168,"SN")+COUNTIF($S168,"S")+COUNTIF($S168,"SN")+COUNTIF($V168,"S")+COUNTIF($V168,"SN")+COUNTIF($Y168,"S")+COUNTIF($Y168,"SN")+COUNTIF($AB168,"S")+COUNTIF($AB168,"SN")</f>
        <v>0</v>
      </c>
      <c r="AI168" s="36">
        <f t="shared" ref="AI168:AI204" si="78">COUNTIF($C168,"SN")+COUNTIF($C168,"N")+COUNTIF($F168,"SN")+COUNTIF($F168,"N")+COUNTIF($I168,"SN")+COUNTIF($I168,"N")+COUNTIF($K168,"SN")+COUNTIF($K168,"N")+COUNTIF($N168,"SN")+COUNTIF($N168,"N")+COUNTIF($Q168,"SN")+COUNTIF($Q168,"N")+COUNTIF($T168,"SN")+COUNTIF($T168,"N")+COUNTIF($W168,"SN")+COUNTIF($W168,"N")+COUNTIF($Z168,"SN")+COUNTIF($Z168,"N")</f>
        <v>0</v>
      </c>
      <c r="AJ168" s="34">
        <f t="shared" ref="AJ168:AJ204" si="79">COUNTIF($D168,"SN")+COUNTIF($D168,"N")+COUNTIF($G168,"SN")+COUNTIF($G168,"N")+COUNTIF($J168,"SN")+COUNTIF($J168,"N")+COUNTIF($L168,"SN")+COUNTIF($L168,"N")+COUNTIF($O168,"SN")+COUNTIF($O168,"N")+COUNTIF($R168,"SN")+COUNTIF($R168,"N")+COUNTIF($U168,"SN")+COUNTIF($U168,"N")+COUNTIF($X168,"SN")+COUNTIF($X168,"N")+COUNTIF($AA168,"SN")+COUNTIF($AA168,"N")</f>
        <v>0</v>
      </c>
      <c r="AK168" s="35">
        <f t="shared" ref="AK168:AK204" si="80">COUNTIF($E168,"SN")+COUNTIF($E168,"N")+COUNTIF($H168,"SN")+COUNTIF($H168,"N")+COUNTIF($M168,"SN")+COUNTIF($M168,"N")+COUNTIF($P168,"SN")+COUNTIF($P168,"N")+COUNTIF($S168,"SN")+COUNTIF($S168,"N")+COUNTIF($V168,"SN")+COUNTIF($V168,"N")+COUNTIF($Y168,"SN")+COUNTIF($Y168,"N")+COUNTIF($AB168,"SN")+COUNTIF($AB168,"N")</f>
        <v>0</v>
      </c>
    </row>
    <row r="169" spans="1:37" x14ac:dyDescent="0.25">
      <c r="A169" s="17" t="s">
        <v>401</v>
      </c>
      <c r="B169" s="17" t="s">
        <v>402</v>
      </c>
      <c r="C169" s="18"/>
      <c r="D169" s="18"/>
      <c r="E169" s="19"/>
      <c r="F169" s="20"/>
      <c r="G169" s="18"/>
      <c r="H169" s="19"/>
      <c r="I169" s="20"/>
      <c r="J169" s="19"/>
      <c r="K169" s="20"/>
      <c r="L169" s="20"/>
      <c r="M169" s="22"/>
      <c r="N169" s="20"/>
      <c r="O169" s="43" t="s">
        <v>16</v>
      </c>
      <c r="P169" s="19"/>
      <c r="Q169" s="20"/>
      <c r="R169" s="18"/>
      <c r="S169" s="19"/>
      <c r="T169" s="20"/>
      <c r="U169" s="20"/>
      <c r="V169" s="19"/>
      <c r="W169" s="20"/>
      <c r="X169" s="20"/>
      <c r="Y169" s="19"/>
      <c r="Z169" s="20"/>
      <c r="AA169" s="18"/>
      <c r="AB169" s="19"/>
      <c r="AC169" s="33">
        <f t="shared" si="72"/>
        <v>0</v>
      </c>
      <c r="AD169" s="34">
        <f t="shared" si="73"/>
        <v>1</v>
      </c>
      <c r="AE169" s="35">
        <f t="shared" si="74"/>
        <v>0</v>
      </c>
      <c r="AF169" s="33">
        <f t="shared" si="75"/>
        <v>0</v>
      </c>
      <c r="AG169" s="34">
        <f t="shared" si="76"/>
        <v>1</v>
      </c>
      <c r="AH169" s="35">
        <f t="shared" si="77"/>
        <v>0</v>
      </c>
      <c r="AI169" s="36">
        <f t="shared" si="78"/>
        <v>0</v>
      </c>
      <c r="AJ169" s="34">
        <f t="shared" si="79"/>
        <v>0</v>
      </c>
      <c r="AK169" s="35">
        <f t="shared" si="80"/>
        <v>0</v>
      </c>
    </row>
    <row r="170" spans="1:37" x14ac:dyDescent="0.25">
      <c r="A170" s="17" t="s">
        <v>403</v>
      </c>
      <c r="B170" s="17" t="s">
        <v>404</v>
      </c>
      <c r="C170" s="18"/>
      <c r="D170" s="18"/>
      <c r="E170" s="19"/>
      <c r="F170" s="20"/>
      <c r="G170" s="18"/>
      <c r="H170" s="19"/>
      <c r="I170" s="20"/>
      <c r="J170" s="19"/>
      <c r="K170" s="20"/>
      <c r="L170" s="20"/>
      <c r="M170" s="22"/>
      <c r="N170" s="20"/>
      <c r="O170" s="20"/>
      <c r="P170" s="19"/>
      <c r="Q170" s="20"/>
      <c r="R170" s="18"/>
      <c r="S170" s="19"/>
      <c r="T170" s="20"/>
      <c r="U170" s="20"/>
      <c r="V170" s="19"/>
      <c r="W170" s="32" t="s">
        <v>75</v>
      </c>
      <c r="X170" s="20"/>
      <c r="Y170" s="19"/>
      <c r="Z170" s="20"/>
      <c r="AA170" s="18"/>
      <c r="AB170" s="19"/>
      <c r="AC170" s="33">
        <f t="shared" si="72"/>
        <v>2</v>
      </c>
      <c r="AD170" s="34">
        <f t="shared" si="73"/>
        <v>0</v>
      </c>
      <c r="AE170" s="35">
        <f t="shared" si="74"/>
        <v>0</v>
      </c>
      <c r="AF170" s="33">
        <f t="shared" si="75"/>
        <v>1</v>
      </c>
      <c r="AG170" s="34">
        <f t="shared" si="76"/>
        <v>0</v>
      </c>
      <c r="AH170" s="35">
        <f t="shared" si="77"/>
        <v>0</v>
      </c>
      <c r="AI170" s="36">
        <f t="shared" si="78"/>
        <v>1</v>
      </c>
      <c r="AJ170" s="34">
        <f t="shared" si="79"/>
        <v>0</v>
      </c>
      <c r="AK170" s="35">
        <f t="shared" si="80"/>
        <v>0</v>
      </c>
    </row>
    <row r="171" spans="1:37" x14ac:dyDescent="0.25">
      <c r="A171" s="17" t="s">
        <v>405</v>
      </c>
      <c r="B171" s="17" t="s">
        <v>406</v>
      </c>
      <c r="C171" s="18"/>
      <c r="D171" s="18"/>
      <c r="E171" s="24" t="s">
        <v>16</v>
      </c>
      <c r="F171" s="20"/>
      <c r="G171" s="18"/>
      <c r="H171" s="24" t="s">
        <v>16</v>
      </c>
      <c r="I171" s="20"/>
      <c r="J171" s="19"/>
      <c r="K171" s="20"/>
      <c r="L171" s="20"/>
      <c r="M171" s="22"/>
      <c r="N171" s="20"/>
      <c r="O171" s="20"/>
      <c r="P171" s="24" t="s">
        <v>16</v>
      </c>
      <c r="Q171" s="32" t="s">
        <v>75</v>
      </c>
      <c r="R171" s="32" t="s">
        <v>75</v>
      </c>
      <c r="S171" s="32" t="s">
        <v>75</v>
      </c>
      <c r="T171" s="20"/>
      <c r="U171" s="20"/>
      <c r="V171" s="19"/>
      <c r="W171" s="20"/>
      <c r="X171" s="20"/>
      <c r="Y171" s="19"/>
      <c r="Z171" s="32" t="s">
        <v>75</v>
      </c>
      <c r="AA171" s="18"/>
      <c r="AB171" s="40" t="s">
        <v>75</v>
      </c>
      <c r="AC171" s="33">
        <f t="shared" si="72"/>
        <v>4</v>
      </c>
      <c r="AD171" s="34">
        <f t="shared" si="73"/>
        <v>2</v>
      </c>
      <c r="AE171" s="35">
        <f t="shared" si="74"/>
        <v>7</v>
      </c>
      <c r="AF171" s="33">
        <f t="shared" si="75"/>
        <v>2</v>
      </c>
      <c r="AG171" s="34">
        <f t="shared" si="76"/>
        <v>1</v>
      </c>
      <c r="AH171" s="35">
        <f t="shared" si="77"/>
        <v>5</v>
      </c>
      <c r="AI171" s="36">
        <f t="shared" si="78"/>
        <v>2</v>
      </c>
      <c r="AJ171" s="34">
        <f t="shared" si="79"/>
        <v>1</v>
      </c>
      <c r="AK171" s="35">
        <f t="shared" si="80"/>
        <v>2</v>
      </c>
    </row>
    <row r="172" spans="1:37" x14ac:dyDescent="0.25">
      <c r="A172" s="17" t="s">
        <v>407</v>
      </c>
      <c r="B172" s="17" t="s">
        <v>408</v>
      </c>
      <c r="C172" s="18"/>
      <c r="D172" s="18"/>
      <c r="E172" s="19"/>
      <c r="F172" s="20"/>
      <c r="G172" s="18"/>
      <c r="H172" s="19"/>
      <c r="I172" s="20"/>
      <c r="J172" s="19"/>
      <c r="K172" s="20"/>
      <c r="L172" s="20"/>
      <c r="M172" s="22"/>
      <c r="N172" s="20"/>
      <c r="O172" s="20"/>
      <c r="P172" s="19"/>
      <c r="Q172" s="20"/>
      <c r="R172" s="60"/>
      <c r="S172" s="23" t="s">
        <v>75</v>
      </c>
      <c r="T172" s="20"/>
      <c r="U172" s="20"/>
      <c r="V172" s="19"/>
      <c r="W172" s="20"/>
      <c r="X172" s="20"/>
      <c r="Y172" s="19"/>
      <c r="Z172" s="20"/>
      <c r="AA172" s="18"/>
      <c r="AB172" s="19"/>
      <c r="AC172" s="33">
        <f t="shared" si="72"/>
        <v>0</v>
      </c>
      <c r="AD172" s="34">
        <f t="shared" si="73"/>
        <v>0</v>
      </c>
      <c r="AE172" s="35">
        <f t="shared" si="74"/>
        <v>2</v>
      </c>
      <c r="AF172" s="33">
        <f t="shared" si="75"/>
        <v>0</v>
      </c>
      <c r="AG172" s="34">
        <f t="shared" si="76"/>
        <v>0</v>
      </c>
      <c r="AH172" s="35">
        <f t="shared" si="77"/>
        <v>1</v>
      </c>
      <c r="AI172" s="36">
        <f t="shared" si="78"/>
        <v>0</v>
      </c>
      <c r="AJ172" s="34">
        <f t="shared" si="79"/>
        <v>0</v>
      </c>
      <c r="AK172" s="35">
        <f t="shared" si="80"/>
        <v>1</v>
      </c>
    </row>
    <row r="173" spans="1:37" ht="15.75" customHeight="1" x14ac:dyDescent="0.25">
      <c r="A173" s="17" t="s">
        <v>409</v>
      </c>
      <c r="B173" s="17" t="s">
        <v>410</v>
      </c>
      <c r="C173" s="23" t="s">
        <v>16</v>
      </c>
      <c r="D173" s="18"/>
      <c r="E173" s="19"/>
      <c r="F173" s="20"/>
      <c r="G173" s="18"/>
      <c r="H173" s="19"/>
      <c r="I173" s="20"/>
      <c r="J173" s="19"/>
      <c r="K173" s="20"/>
      <c r="L173" s="20"/>
      <c r="M173" s="22"/>
      <c r="N173" s="20"/>
      <c r="O173" s="20"/>
      <c r="P173" s="19"/>
      <c r="Q173" s="20"/>
      <c r="R173" s="18"/>
      <c r="S173" s="19"/>
      <c r="T173" s="20"/>
      <c r="U173" s="20"/>
      <c r="V173" s="19"/>
      <c r="W173" s="20"/>
      <c r="X173" s="20"/>
      <c r="Y173" s="19"/>
      <c r="Z173" s="20"/>
      <c r="AA173" s="18"/>
      <c r="AB173" s="19"/>
      <c r="AC173" s="33">
        <f t="shared" si="72"/>
        <v>1</v>
      </c>
      <c r="AD173" s="34">
        <f t="shared" si="73"/>
        <v>0</v>
      </c>
      <c r="AE173" s="35">
        <f t="shared" si="74"/>
        <v>0</v>
      </c>
      <c r="AF173" s="33">
        <f t="shared" si="75"/>
        <v>1</v>
      </c>
      <c r="AG173" s="34">
        <f t="shared" si="76"/>
        <v>0</v>
      </c>
      <c r="AH173" s="35">
        <f t="shared" si="77"/>
        <v>0</v>
      </c>
      <c r="AI173" s="36">
        <f t="shared" si="78"/>
        <v>0</v>
      </c>
      <c r="AJ173" s="34">
        <f t="shared" si="79"/>
        <v>0</v>
      </c>
      <c r="AK173" s="35">
        <f t="shared" si="80"/>
        <v>0</v>
      </c>
    </row>
    <row r="174" spans="1:37" x14ac:dyDescent="0.25">
      <c r="A174" s="17" t="s">
        <v>411</v>
      </c>
      <c r="B174" s="17" t="s">
        <v>412</v>
      </c>
      <c r="C174" s="18"/>
      <c r="D174" s="18"/>
      <c r="E174" s="19"/>
      <c r="F174" s="20"/>
      <c r="G174" s="18"/>
      <c r="H174" s="19"/>
      <c r="I174" s="20"/>
      <c r="J174" s="40" t="s">
        <v>75</v>
      </c>
      <c r="K174" s="20"/>
      <c r="L174" s="20"/>
      <c r="M174" s="22"/>
      <c r="N174" s="20"/>
      <c r="O174" s="20"/>
      <c r="P174" s="19"/>
      <c r="Q174" s="20"/>
      <c r="R174" s="18"/>
      <c r="S174" s="19"/>
      <c r="T174" s="20"/>
      <c r="U174" s="20"/>
      <c r="V174" s="19"/>
      <c r="W174" s="20"/>
      <c r="X174" s="20"/>
      <c r="Y174" s="19"/>
      <c r="Z174" s="20"/>
      <c r="AA174" s="18"/>
      <c r="AB174" s="19"/>
      <c r="AC174" s="33">
        <f t="shared" si="72"/>
        <v>0</v>
      </c>
      <c r="AD174" s="34">
        <f t="shared" si="73"/>
        <v>2</v>
      </c>
      <c r="AE174" s="35">
        <f t="shared" si="74"/>
        <v>0</v>
      </c>
      <c r="AF174" s="33">
        <f t="shared" si="75"/>
        <v>0</v>
      </c>
      <c r="AG174" s="34">
        <f t="shared" si="76"/>
        <v>1</v>
      </c>
      <c r="AH174" s="35">
        <f t="shared" si="77"/>
        <v>0</v>
      </c>
      <c r="AI174" s="36">
        <f t="shared" si="78"/>
        <v>0</v>
      </c>
      <c r="AJ174" s="34">
        <f t="shared" si="79"/>
        <v>1</v>
      </c>
      <c r="AK174" s="35">
        <f t="shared" si="80"/>
        <v>0</v>
      </c>
    </row>
    <row r="175" spans="1:37" x14ac:dyDescent="0.25">
      <c r="A175" s="17" t="s">
        <v>413</v>
      </c>
      <c r="B175" s="17" t="s">
        <v>414</v>
      </c>
      <c r="C175" s="18"/>
      <c r="D175" s="18"/>
      <c r="E175" s="19"/>
      <c r="F175" s="20"/>
      <c r="G175" s="18"/>
      <c r="H175" s="19"/>
      <c r="I175" s="20"/>
      <c r="J175" s="19"/>
      <c r="K175" s="20"/>
      <c r="L175" s="20"/>
      <c r="M175" s="22"/>
      <c r="N175" s="23" t="s">
        <v>16</v>
      </c>
      <c r="O175" s="20"/>
      <c r="P175" s="19"/>
      <c r="Q175" s="20"/>
      <c r="R175" s="18"/>
      <c r="S175" s="19"/>
      <c r="T175" s="21" t="s">
        <v>16</v>
      </c>
      <c r="U175" s="20"/>
      <c r="V175" s="19"/>
      <c r="W175" s="20"/>
      <c r="X175" s="20"/>
      <c r="Y175" s="19"/>
      <c r="Z175" s="32" t="s">
        <v>75</v>
      </c>
      <c r="AA175" s="18"/>
      <c r="AB175" s="19"/>
      <c r="AC175" s="33">
        <f t="shared" si="72"/>
        <v>4</v>
      </c>
      <c r="AD175" s="34">
        <f t="shared" si="73"/>
        <v>0</v>
      </c>
      <c r="AE175" s="35">
        <f t="shared" si="74"/>
        <v>0</v>
      </c>
      <c r="AF175" s="33">
        <f t="shared" si="75"/>
        <v>3</v>
      </c>
      <c r="AG175" s="34">
        <f t="shared" si="76"/>
        <v>0</v>
      </c>
      <c r="AH175" s="35">
        <f t="shared" si="77"/>
        <v>0</v>
      </c>
      <c r="AI175" s="36">
        <f t="shared" si="78"/>
        <v>1</v>
      </c>
      <c r="AJ175" s="34">
        <f t="shared" si="79"/>
        <v>0</v>
      </c>
      <c r="AK175" s="35">
        <f t="shared" si="80"/>
        <v>0</v>
      </c>
    </row>
    <row r="176" spans="1:37" x14ac:dyDescent="0.25">
      <c r="A176" s="17" t="s">
        <v>415</v>
      </c>
      <c r="B176" s="17" t="s">
        <v>416</v>
      </c>
      <c r="C176" s="18"/>
      <c r="D176" s="18"/>
      <c r="E176" s="19"/>
      <c r="F176" s="21" t="s">
        <v>16</v>
      </c>
      <c r="G176" s="23" t="s">
        <v>75</v>
      </c>
      <c r="H176" s="19"/>
      <c r="I176" s="20"/>
      <c r="J176" s="19"/>
      <c r="K176" s="20"/>
      <c r="L176" s="20"/>
      <c r="M176" s="22"/>
      <c r="N176" s="20"/>
      <c r="O176" s="20"/>
      <c r="P176" s="19"/>
      <c r="Q176" s="20"/>
      <c r="R176" s="18"/>
      <c r="S176" s="19"/>
      <c r="T176" s="20"/>
      <c r="U176" s="20"/>
      <c r="V176" s="19"/>
      <c r="W176" s="20"/>
      <c r="X176" s="20"/>
      <c r="Y176" s="19"/>
      <c r="Z176" s="20"/>
      <c r="AA176" s="18"/>
      <c r="AB176" s="19"/>
      <c r="AC176" s="33">
        <f t="shared" si="72"/>
        <v>1</v>
      </c>
      <c r="AD176" s="34">
        <f t="shared" si="73"/>
        <v>2</v>
      </c>
      <c r="AE176" s="35">
        <f t="shared" si="74"/>
        <v>0</v>
      </c>
      <c r="AF176" s="33">
        <f t="shared" si="75"/>
        <v>1</v>
      </c>
      <c r="AG176" s="34">
        <f t="shared" si="76"/>
        <v>1</v>
      </c>
      <c r="AH176" s="35">
        <f t="shared" si="77"/>
        <v>0</v>
      </c>
      <c r="AI176" s="36">
        <f t="shared" si="78"/>
        <v>0</v>
      </c>
      <c r="AJ176" s="34">
        <f t="shared" si="79"/>
        <v>1</v>
      </c>
      <c r="AK176" s="35">
        <f t="shared" si="80"/>
        <v>0</v>
      </c>
    </row>
    <row r="177" spans="1:37" x14ac:dyDescent="0.25">
      <c r="A177" s="17" t="s">
        <v>417</v>
      </c>
      <c r="B177" s="17" t="s">
        <v>418</v>
      </c>
      <c r="C177" s="18"/>
      <c r="D177" s="18"/>
      <c r="E177" s="19"/>
      <c r="F177" s="20"/>
      <c r="G177" s="18"/>
      <c r="H177" s="19"/>
      <c r="I177" s="21" t="s">
        <v>16</v>
      </c>
      <c r="J177" s="24" t="s">
        <v>16</v>
      </c>
      <c r="K177" s="20"/>
      <c r="L177" s="20"/>
      <c r="M177" s="22"/>
      <c r="N177" s="20"/>
      <c r="O177" s="20"/>
      <c r="P177" s="19"/>
      <c r="Q177" s="20"/>
      <c r="R177" s="18"/>
      <c r="S177" s="19"/>
      <c r="T177" s="20"/>
      <c r="U177" s="20"/>
      <c r="V177" s="19"/>
      <c r="W177" s="20"/>
      <c r="X177" s="20"/>
      <c r="Y177" s="19"/>
      <c r="Z177" s="20"/>
      <c r="AA177" s="18"/>
      <c r="AB177" s="19"/>
      <c r="AC177" s="33">
        <f t="shared" si="72"/>
        <v>1</v>
      </c>
      <c r="AD177" s="34">
        <f t="shared" si="73"/>
        <v>1</v>
      </c>
      <c r="AE177" s="35">
        <f t="shared" si="74"/>
        <v>0</v>
      </c>
      <c r="AF177" s="33">
        <f t="shared" si="75"/>
        <v>1</v>
      </c>
      <c r="AG177" s="34">
        <f t="shared" si="76"/>
        <v>1</v>
      </c>
      <c r="AH177" s="35">
        <f t="shared" si="77"/>
        <v>0</v>
      </c>
      <c r="AI177" s="36">
        <f t="shared" si="78"/>
        <v>0</v>
      </c>
      <c r="AJ177" s="34">
        <f t="shared" si="79"/>
        <v>0</v>
      </c>
      <c r="AK177" s="35">
        <f t="shared" si="80"/>
        <v>0</v>
      </c>
    </row>
    <row r="178" spans="1:37" x14ac:dyDescent="0.25">
      <c r="A178" s="17" t="s">
        <v>419</v>
      </c>
      <c r="B178" s="17" t="s">
        <v>420</v>
      </c>
      <c r="C178" s="18"/>
      <c r="D178" s="18"/>
      <c r="E178" s="19"/>
      <c r="F178" s="20"/>
      <c r="G178" s="18"/>
      <c r="H178" s="19"/>
      <c r="I178" s="20"/>
      <c r="J178" s="19"/>
      <c r="K178" s="32" t="s">
        <v>75</v>
      </c>
      <c r="L178" s="32" t="s">
        <v>75</v>
      </c>
      <c r="M178" s="22"/>
      <c r="N178" s="20"/>
      <c r="O178" s="20"/>
      <c r="P178" s="19"/>
      <c r="Q178" s="20"/>
      <c r="R178" s="18"/>
      <c r="S178" s="19"/>
      <c r="T178" s="20"/>
      <c r="U178" s="20"/>
      <c r="V178" s="19"/>
      <c r="W178" s="20"/>
      <c r="X178" s="20"/>
      <c r="Y178" s="19"/>
      <c r="Z178" s="20"/>
      <c r="AA178" s="18"/>
      <c r="AB178" s="19"/>
      <c r="AC178" s="33">
        <f t="shared" si="72"/>
        <v>2</v>
      </c>
      <c r="AD178" s="34">
        <f t="shared" si="73"/>
        <v>2</v>
      </c>
      <c r="AE178" s="35">
        <f t="shared" si="74"/>
        <v>0</v>
      </c>
      <c r="AF178" s="33">
        <f t="shared" si="75"/>
        <v>1</v>
      </c>
      <c r="AG178" s="34">
        <f t="shared" si="76"/>
        <v>1</v>
      </c>
      <c r="AH178" s="35">
        <f t="shared" si="77"/>
        <v>0</v>
      </c>
      <c r="AI178" s="36">
        <f t="shared" si="78"/>
        <v>1</v>
      </c>
      <c r="AJ178" s="34">
        <f t="shared" si="79"/>
        <v>1</v>
      </c>
      <c r="AK178" s="35">
        <f t="shared" si="80"/>
        <v>0</v>
      </c>
    </row>
    <row r="179" spans="1:37" x14ac:dyDescent="0.25">
      <c r="A179" s="17" t="s">
        <v>421</v>
      </c>
      <c r="B179" s="17" t="s">
        <v>422</v>
      </c>
      <c r="C179" s="23" t="s">
        <v>16</v>
      </c>
      <c r="D179" s="38"/>
      <c r="E179" s="19"/>
      <c r="F179" s="21" t="s">
        <v>75</v>
      </c>
      <c r="G179" s="38"/>
      <c r="H179" s="19"/>
      <c r="I179" s="20"/>
      <c r="J179" s="19"/>
      <c r="K179" s="20"/>
      <c r="L179" s="20"/>
      <c r="M179" s="22"/>
      <c r="N179" s="20"/>
      <c r="O179" s="20"/>
      <c r="P179" s="19"/>
      <c r="Q179" s="20"/>
      <c r="R179" s="18"/>
      <c r="S179" s="19"/>
      <c r="T179" s="20"/>
      <c r="U179" s="20"/>
      <c r="V179" s="19"/>
      <c r="W179" s="20"/>
      <c r="X179" s="20"/>
      <c r="Y179" s="19"/>
      <c r="Z179" s="20"/>
      <c r="AA179" s="18"/>
      <c r="AB179" s="19"/>
      <c r="AC179" s="33">
        <f t="shared" si="72"/>
        <v>3</v>
      </c>
      <c r="AD179" s="34">
        <f t="shared" si="73"/>
        <v>0</v>
      </c>
      <c r="AE179" s="35">
        <f t="shared" si="74"/>
        <v>0</v>
      </c>
      <c r="AF179" s="33">
        <f t="shared" si="75"/>
        <v>2</v>
      </c>
      <c r="AG179" s="34">
        <f t="shared" si="76"/>
        <v>0</v>
      </c>
      <c r="AH179" s="35">
        <f t="shared" si="77"/>
        <v>0</v>
      </c>
      <c r="AI179" s="36">
        <f t="shared" si="78"/>
        <v>1</v>
      </c>
      <c r="AJ179" s="34">
        <f t="shared" si="79"/>
        <v>0</v>
      </c>
      <c r="AK179" s="35">
        <f t="shared" si="80"/>
        <v>0</v>
      </c>
    </row>
    <row r="180" spans="1:37" x14ac:dyDescent="0.25">
      <c r="A180" s="17" t="s">
        <v>423</v>
      </c>
      <c r="B180" s="17" t="s">
        <v>424</v>
      </c>
      <c r="C180" s="18"/>
      <c r="D180" s="23" t="s">
        <v>75</v>
      </c>
      <c r="E180" s="19"/>
      <c r="F180" s="20"/>
      <c r="G180" s="18"/>
      <c r="H180" s="19"/>
      <c r="I180" s="20"/>
      <c r="J180" s="19"/>
      <c r="K180" s="20"/>
      <c r="L180" s="20"/>
      <c r="M180" s="22"/>
      <c r="N180" s="20"/>
      <c r="O180" s="20"/>
      <c r="P180" s="19"/>
      <c r="Q180" s="20"/>
      <c r="R180" s="18"/>
      <c r="S180" s="19"/>
      <c r="T180" s="20"/>
      <c r="U180" s="20"/>
      <c r="V180" s="19"/>
      <c r="W180" s="20"/>
      <c r="X180" s="20"/>
      <c r="Y180" s="19"/>
      <c r="Z180" s="20"/>
      <c r="AA180" s="18"/>
      <c r="AB180" s="19"/>
      <c r="AC180" s="33">
        <f t="shared" si="72"/>
        <v>0</v>
      </c>
      <c r="AD180" s="34">
        <f t="shared" si="73"/>
        <v>2</v>
      </c>
      <c r="AE180" s="35">
        <f t="shared" si="74"/>
        <v>0</v>
      </c>
      <c r="AF180" s="33">
        <f t="shared" si="75"/>
        <v>0</v>
      </c>
      <c r="AG180" s="34">
        <f t="shared" si="76"/>
        <v>1</v>
      </c>
      <c r="AH180" s="35">
        <f t="shared" si="77"/>
        <v>0</v>
      </c>
      <c r="AI180" s="36">
        <f t="shared" si="78"/>
        <v>0</v>
      </c>
      <c r="AJ180" s="34">
        <f t="shared" si="79"/>
        <v>1</v>
      </c>
      <c r="AK180" s="35">
        <f t="shared" si="80"/>
        <v>0</v>
      </c>
    </row>
    <row r="181" spans="1:37" x14ac:dyDescent="0.25">
      <c r="A181" s="17" t="s">
        <v>425</v>
      </c>
      <c r="B181" s="17" t="s">
        <v>426</v>
      </c>
      <c r="C181" s="23" t="s">
        <v>16</v>
      </c>
      <c r="D181" s="38"/>
      <c r="E181" s="19"/>
      <c r="F181" s="20"/>
      <c r="G181" s="18"/>
      <c r="H181" s="19"/>
      <c r="I181" s="20"/>
      <c r="J181" s="19"/>
      <c r="K181" s="20"/>
      <c r="L181" s="20"/>
      <c r="M181" s="22"/>
      <c r="N181" s="20"/>
      <c r="O181" s="20"/>
      <c r="P181" s="19"/>
      <c r="Q181" s="20"/>
      <c r="R181" s="18"/>
      <c r="S181" s="19"/>
      <c r="T181" s="20"/>
      <c r="U181" s="20"/>
      <c r="V181" s="19"/>
      <c r="W181" s="20"/>
      <c r="X181" s="20"/>
      <c r="Y181" s="19"/>
      <c r="Z181" s="20"/>
      <c r="AA181" s="18"/>
      <c r="AB181" s="19"/>
      <c r="AC181" s="33">
        <f t="shared" si="72"/>
        <v>1</v>
      </c>
      <c r="AD181" s="34">
        <f t="shared" si="73"/>
        <v>0</v>
      </c>
      <c r="AE181" s="35">
        <f t="shared" si="74"/>
        <v>0</v>
      </c>
      <c r="AF181" s="33">
        <f t="shared" si="75"/>
        <v>1</v>
      </c>
      <c r="AG181" s="34">
        <f t="shared" si="76"/>
        <v>0</v>
      </c>
      <c r="AH181" s="35">
        <f t="shared" si="77"/>
        <v>0</v>
      </c>
      <c r="AI181" s="36">
        <f t="shared" si="78"/>
        <v>0</v>
      </c>
      <c r="AJ181" s="34">
        <f t="shared" si="79"/>
        <v>0</v>
      </c>
      <c r="AK181" s="35">
        <f t="shared" si="80"/>
        <v>0</v>
      </c>
    </row>
    <row r="182" spans="1:37" x14ac:dyDescent="0.25">
      <c r="A182" s="17" t="s">
        <v>427</v>
      </c>
      <c r="B182" s="17" t="s">
        <v>428</v>
      </c>
      <c r="C182" s="18"/>
      <c r="D182" s="18"/>
      <c r="E182" s="19"/>
      <c r="F182" s="21" t="s">
        <v>16</v>
      </c>
      <c r="G182" s="23" t="s">
        <v>75</v>
      </c>
      <c r="H182" s="19"/>
      <c r="I182" s="20"/>
      <c r="J182" s="19"/>
      <c r="K182" s="20"/>
      <c r="L182" s="20"/>
      <c r="M182" s="22"/>
      <c r="N182" s="20"/>
      <c r="O182" s="20"/>
      <c r="P182" s="19"/>
      <c r="Q182" s="20"/>
      <c r="R182" s="18"/>
      <c r="S182" s="19"/>
      <c r="T182" s="20"/>
      <c r="U182" s="20"/>
      <c r="V182" s="19"/>
      <c r="W182" s="20"/>
      <c r="X182" s="20"/>
      <c r="Y182" s="19"/>
      <c r="Z182" s="20"/>
      <c r="AA182" s="18"/>
      <c r="AB182" s="19"/>
      <c r="AC182" s="33">
        <f t="shared" si="72"/>
        <v>1</v>
      </c>
      <c r="AD182" s="34">
        <f t="shared" si="73"/>
        <v>2</v>
      </c>
      <c r="AE182" s="35">
        <f t="shared" si="74"/>
        <v>0</v>
      </c>
      <c r="AF182" s="33">
        <f t="shared" si="75"/>
        <v>1</v>
      </c>
      <c r="AG182" s="34">
        <f t="shared" si="76"/>
        <v>1</v>
      </c>
      <c r="AH182" s="35">
        <f t="shared" si="77"/>
        <v>0</v>
      </c>
      <c r="AI182" s="36">
        <f t="shared" si="78"/>
        <v>0</v>
      </c>
      <c r="AJ182" s="34">
        <f t="shared" si="79"/>
        <v>1</v>
      </c>
      <c r="AK182" s="35">
        <f t="shared" si="80"/>
        <v>0</v>
      </c>
    </row>
    <row r="183" spans="1:37" x14ac:dyDescent="0.25">
      <c r="A183" s="17" t="s">
        <v>429</v>
      </c>
      <c r="B183" s="17" t="s">
        <v>430</v>
      </c>
      <c r="C183" s="23" t="s">
        <v>16</v>
      </c>
      <c r="D183" s="23" t="s">
        <v>16</v>
      </c>
      <c r="E183" s="19"/>
      <c r="F183" s="21" t="s">
        <v>16</v>
      </c>
      <c r="G183" s="23" t="s">
        <v>16</v>
      </c>
      <c r="H183" s="19"/>
      <c r="I183" s="20"/>
      <c r="J183" s="19"/>
      <c r="K183" s="20"/>
      <c r="L183" s="20"/>
      <c r="M183" s="22"/>
      <c r="N183" s="20"/>
      <c r="O183" s="20"/>
      <c r="P183" s="19"/>
      <c r="Q183" s="20"/>
      <c r="R183" s="18"/>
      <c r="S183" s="19"/>
      <c r="T183" s="20"/>
      <c r="U183" s="20"/>
      <c r="V183" s="19"/>
      <c r="W183" s="32" t="s">
        <v>75</v>
      </c>
      <c r="X183" s="32" t="s">
        <v>75</v>
      </c>
      <c r="Y183" s="19"/>
      <c r="Z183" s="32" t="s">
        <v>75</v>
      </c>
      <c r="AA183" s="18"/>
      <c r="AB183" s="19"/>
      <c r="AC183" s="33">
        <f t="shared" si="72"/>
        <v>6</v>
      </c>
      <c r="AD183" s="34">
        <f t="shared" si="73"/>
        <v>4</v>
      </c>
      <c r="AE183" s="35">
        <f t="shared" si="74"/>
        <v>0</v>
      </c>
      <c r="AF183" s="33">
        <f t="shared" si="75"/>
        <v>4</v>
      </c>
      <c r="AG183" s="34">
        <f t="shared" si="76"/>
        <v>3</v>
      </c>
      <c r="AH183" s="35">
        <f t="shared" si="77"/>
        <v>0</v>
      </c>
      <c r="AI183" s="36">
        <f t="shared" si="78"/>
        <v>2</v>
      </c>
      <c r="AJ183" s="34">
        <f t="shared" si="79"/>
        <v>1</v>
      </c>
      <c r="AK183" s="35">
        <f t="shared" si="80"/>
        <v>0</v>
      </c>
    </row>
    <row r="184" spans="1:37" x14ac:dyDescent="0.25">
      <c r="A184" s="17" t="s">
        <v>431</v>
      </c>
      <c r="B184" s="17" t="s">
        <v>432</v>
      </c>
      <c r="C184" s="23" t="s">
        <v>16</v>
      </c>
      <c r="D184" s="44" t="s">
        <v>16</v>
      </c>
      <c r="E184" s="19"/>
      <c r="F184" s="20"/>
      <c r="G184" s="18"/>
      <c r="H184" s="19"/>
      <c r="I184" s="20"/>
      <c r="J184" s="19"/>
      <c r="K184" s="20"/>
      <c r="L184" s="20"/>
      <c r="M184" s="22"/>
      <c r="N184" s="20"/>
      <c r="O184" s="20"/>
      <c r="P184" s="19"/>
      <c r="Q184" s="20"/>
      <c r="R184" s="18"/>
      <c r="S184" s="19"/>
      <c r="T184" s="20"/>
      <c r="U184" s="20"/>
      <c r="V184" s="19"/>
      <c r="W184" s="20"/>
      <c r="X184" s="20"/>
      <c r="Y184" s="19"/>
      <c r="Z184" s="20"/>
      <c r="AA184" s="18"/>
      <c r="AB184" s="19"/>
      <c r="AC184" s="33">
        <f t="shared" si="72"/>
        <v>1</v>
      </c>
      <c r="AD184" s="34">
        <f t="shared" si="73"/>
        <v>1</v>
      </c>
      <c r="AE184" s="35">
        <f t="shared" si="74"/>
        <v>0</v>
      </c>
      <c r="AF184" s="33">
        <f t="shared" si="75"/>
        <v>1</v>
      </c>
      <c r="AG184" s="34">
        <f t="shared" si="76"/>
        <v>1</v>
      </c>
      <c r="AH184" s="35">
        <f t="shared" si="77"/>
        <v>0</v>
      </c>
      <c r="AI184" s="36">
        <f t="shared" si="78"/>
        <v>0</v>
      </c>
      <c r="AJ184" s="34">
        <f t="shared" si="79"/>
        <v>0</v>
      </c>
      <c r="AK184" s="35">
        <f t="shared" si="80"/>
        <v>0</v>
      </c>
    </row>
    <row r="185" spans="1:37" x14ac:dyDescent="0.25">
      <c r="A185" s="17" t="s">
        <v>433</v>
      </c>
      <c r="B185" s="17" t="s">
        <v>434</v>
      </c>
      <c r="C185" s="23" t="s">
        <v>16</v>
      </c>
      <c r="D185" s="23" t="s">
        <v>16</v>
      </c>
      <c r="E185" s="19"/>
      <c r="F185" s="21" t="s">
        <v>16</v>
      </c>
      <c r="G185" s="23" t="s">
        <v>16</v>
      </c>
      <c r="H185" s="19"/>
      <c r="I185" s="20"/>
      <c r="J185" s="19"/>
      <c r="K185" s="20"/>
      <c r="L185" s="20"/>
      <c r="M185" s="22"/>
      <c r="N185" s="20"/>
      <c r="O185" s="20"/>
      <c r="P185" s="19"/>
      <c r="Q185" s="20"/>
      <c r="R185" s="18"/>
      <c r="S185" s="19"/>
      <c r="T185" s="20"/>
      <c r="U185" s="20"/>
      <c r="V185" s="19"/>
      <c r="W185" s="32" t="s">
        <v>75</v>
      </c>
      <c r="X185" s="20"/>
      <c r="Y185" s="19"/>
      <c r="Z185" s="20"/>
      <c r="AA185" s="18"/>
      <c r="AB185" s="19"/>
      <c r="AC185" s="33">
        <f t="shared" si="72"/>
        <v>4</v>
      </c>
      <c r="AD185" s="34">
        <f t="shared" si="73"/>
        <v>2</v>
      </c>
      <c r="AE185" s="35">
        <f t="shared" si="74"/>
        <v>0</v>
      </c>
      <c r="AF185" s="33">
        <f t="shared" si="75"/>
        <v>3</v>
      </c>
      <c r="AG185" s="34">
        <f t="shared" si="76"/>
        <v>2</v>
      </c>
      <c r="AH185" s="35">
        <f t="shared" si="77"/>
        <v>0</v>
      </c>
      <c r="AI185" s="36">
        <f t="shared" si="78"/>
        <v>1</v>
      </c>
      <c r="AJ185" s="34">
        <f t="shared" si="79"/>
        <v>0</v>
      </c>
      <c r="AK185" s="35">
        <f t="shared" si="80"/>
        <v>0</v>
      </c>
    </row>
    <row r="186" spans="1:37" x14ac:dyDescent="0.25">
      <c r="A186" s="17" t="s">
        <v>435</v>
      </c>
      <c r="B186" s="17" t="s">
        <v>436</v>
      </c>
      <c r="C186" s="23" t="s">
        <v>16</v>
      </c>
      <c r="D186" s="18"/>
      <c r="E186" s="19"/>
      <c r="F186" s="20"/>
      <c r="G186" s="18"/>
      <c r="H186" s="19"/>
      <c r="I186" s="20"/>
      <c r="J186" s="19"/>
      <c r="K186" s="20"/>
      <c r="L186" s="20"/>
      <c r="M186" s="22"/>
      <c r="N186" s="20"/>
      <c r="O186" s="20"/>
      <c r="P186" s="19"/>
      <c r="Q186" s="20"/>
      <c r="R186" s="18"/>
      <c r="S186" s="19"/>
      <c r="T186" s="20"/>
      <c r="U186" s="20"/>
      <c r="V186" s="19"/>
      <c r="W186" s="20"/>
      <c r="X186" s="20"/>
      <c r="Y186" s="19"/>
      <c r="Z186" s="20"/>
      <c r="AA186" s="18"/>
      <c r="AB186" s="19"/>
      <c r="AC186" s="33">
        <f t="shared" si="72"/>
        <v>1</v>
      </c>
      <c r="AD186" s="34">
        <f t="shared" si="73"/>
        <v>0</v>
      </c>
      <c r="AE186" s="35">
        <f t="shared" si="74"/>
        <v>0</v>
      </c>
      <c r="AF186" s="33">
        <f t="shared" si="75"/>
        <v>1</v>
      </c>
      <c r="AG186" s="34">
        <f t="shared" si="76"/>
        <v>0</v>
      </c>
      <c r="AH186" s="35">
        <f t="shared" si="77"/>
        <v>0</v>
      </c>
      <c r="AI186" s="36">
        <f t="shared" si="78"/>
        <v>0</v>
      </c>
      <c r="AJ186" s="34">
        <f t="shared" si="79"/>
        <v>0</v>
      </c>
      <c r="AK186" s="35">
        <f t="shared" si="80"/>
        <v>0</v>
      </c>
    </row>
    <row r="187" spans="1:37" x14ac:dyDescent="0.25">
      <c r="A187" s="17" t="s">
        <v>437</v>
      </c>
      <c r="B187" s="17" t="s">
        <v>438</v>
      </c>
      <c r="C187" s="18"/>
      <c r="D187" s="18"/>
      <c r="E187" s="19"/>
      <c r="F187" s="20"/>
      <c r="G187" s="18"/>
      <c r="H187" s="19"/>
      <c r="I187" s="20"/>
      <c r="J187" s="19"/>
      <c r="K187" s="23" t="s">
        <v>16</v>
      </c>
      <c r="L187" s="20"/>
      <c r="M187" s="22"/>
      <c r="N187" s="20"/>
      <c r="O187" s="20"/>
      <c r="P187" s="19"/>
      <c r="Q187" s="20"/>
      <c r="R187" s="18"/>
      <c r="S187" s="19"/>
      <c r="T187" s="20"/>
      <c r="U187" s="20"/>
      <c r="V187" s="19"/>
      <c r="W187" s="20"/>
      <c r="X187" s="20"/>
      <c r="Y187" s="19"/>
      <c r="Z187" s="20"/>
      <c r="AA187" s="18"/>
      <c r="AB187" s="19"/>
      <c r="AC187" s="33">
        <f t="shared" si="72"/>
        <v>1</v>
      </c>
      <c r="AD187" s="34">
        <f t="shared" si="73"/>
        <v>0</v>
      </c>
      <c r="AE187" s="35">
        <f t="shared" si="74"/>
        <v>0</v>
      </c>
      <c r="AF187" s="33">
        <f t="shared" si="75"/>
        <v>1</v>
      </c>
      <c r="AG187" s="34">
        <f t="shared" si="76"/>
        <v>0</v>
      </c>
      <c r="AH187" s="35">
        <f t="shared" si="77"/>
        <v>0</v>
      </c>
      <c r="AI187" s="36">
        <f t="shared" si="78"/>
        <v>0</v>
      </c>
      <c r="AJ187" s="34">
        <f t="shared" si="79"/>
        <v>0</v>
      </c>
      <c r="AK187" s="35">
        <f t="shared" si="80"/>
        <v>0</v>
      </c>
    </row>
    <row r="188" spans="1:37" x14ac:dyDescent="0.25">
      <c r="A188" s="17" t="s">
        <v>439</v>
      </c>
      <c r="B188" s="17" t="s">
        <v>440</v>
      </c>
      <c r="C188" s="18"/>
      <c r="D188" s="18"/>
      <c r="E188" s="19"/>
      <c r="F188" s="21" t="s">
        <v>16</v>
      </c>
      <c r="G188" s="18"/>
      <c r="H188" s="19"/>
      <c r="I188" s="20"/>
      <c r="J188" s="19"/>
      <c r="K188" s="20"/>
      <c r="L188" s="20"/>
      <c r="M188" s="22"/>
      <c r="N188" s="20"/>
      <c r="O188" s="20"/>
      <c r="P188" s="19"/>
      <c r="Q188" s="20"/>
      <c r="R188" s="18"/>
      <c r="S188" s="19"/>
      <c r="T188" s="20"/>
      <c r="U188" s="20"/>
      <c r="V188" s="19"/>
      <c r="W188" s="20"/>
      <c r="X188" s="20"/>
      <c r="Y188" s="19"/>
      <c r="Z188" s="20"/>
      <c r="AA188" s="18"/>
      <c r="AB188" s="19"/>
      <c r="AC188" s="33">
        <f t="shared" si="72"/>
        <v>1</v>
      </c>
      <c r="AD188" s="34">
        <f t="shared" si="73"/>
        <v>0</v>
      </c>
      <c r="AE188" s="35">
        <f t="shared" si="74"/>
        <v>0</v>
      </c>
      <c r="AF188" s="33">
        <f t="shared" si="75"/>
        <v>1</v>
      </c>
      <c r="AG188" s="34">
        <f t="shared" si="76"/>
        <v>0</v>
      </c>
      <c r="AH188" s="35">
        <f t="shared" si="77"/>
        <v>0</v>
      </c>
      <c r="AI188" s="36">
        <f t="shared" si="78"/>
        <v>0</v>
      </c>
      <c r="AJ188" s="34">
        <f t="shared" si="79"/>
        <v>0</v>
      </c>
      <c r="AK188" s="35">
        <f t="shared" si="80"/>
        <v>0</v>
      </c>
    </row>
    <row r="189" spans="1:37" x14ac:dyDescent="0.25">
      <c r="A189" s="17" t="s">
        <v>441</v>
      </c>
      <c r="B189" s="17" t="s">
        <v>442</v>
      </c>
      <c r="C189" s="18"/>
      <c r="D189" s="18"/>
      <c r="E189" s="19"/>
      <c r="F189" s="20"/>
      <c r="G189" s="18"/>
      <c r="H189" s="19"/>
      <c r="I189" s="20"/>
      <c r="J189" s="19"/>
      <c r="K189" s="23" t="s">
        <v>16</v>
      </c>
      <c r="L189" s="20"/>
      <c r="M189" s="22"/>
      <c r="N189" s="20"/>
      <c r="O189" s="20"/>
      <c r="P189" s="19"/>
      <c r="Q189" s="20"/>
      <c r="R189" s="18"/>
      <c r="S189" s="19"/>
      <c r="T189" s="20"/>
      <c r="U189" s="20"/>
      <c r="V189" s="19"/>
      <c r="W189" s="20"/>
      <c r="X189" s="20"/>
      <c r="Y189" s="19"/>
      <c r="Z189" s="20"/>
      <c r="AA189" s="18"/>
      <c r="AB189" s="19"/>
      <c r="AC189" s="33">
        <f t="shared" si="72"/>
        <v>1</v>
      </c>
      <c r="AD189" s="34">
        <f t="shared" si="73"/>
        <v>0</v>
      </c>
      <c r="AE189" s="35">
        <f t="shared" si="74"/>
        <v>0</v>
      </c>
      <c r="AF189" s="33">
        <f t="shared" si="75"/>
        <v>1</v>
      </c>
      <c r="AG189" s="34">
        <f t="shared" si="76"/>
        <v>0</v>
      </c>
      <c r="AH189" s="35">
        <f t="shared" si="77"/>
        <v>0</v>
      </c>
      <c r="AI189" s="36">
        <f t="shared" si="78"/>
        <v>0</v>
      </c>
      <c r="AJ189" s="34">
        <f t="shared" si="79"/>
        <v>0</v>
      </c>
      <c r="AK189" s="35">
        <f t="shared" si="80"/>
        <v>0</v>
      </c>
    </row>
    <row r="190" spans="1:37" x14ac:dyDescent="0.25">
      <c r="A190" s="17" t="s">
        <v>443</v>
      </c>
      <c r="B190" s="17" t="s">
        <v>444</v>
      </c>
      <c r="C190" s="18"/>
      <c r="D190" s="18"/>
      <c r="E190" s="19"/>
      <c r="F190" s="20"/>
      <c r="G190" s="18"/>
      <c r="H190" s="19"/>
      <c r="I190" s="20"/>
      <c r="J190" s="19"/>
      <c r="K190" s="23" t="s">
        <v>16</v>
      </c>
      <c r="L190" s="20"/>
      <c r="M190" s="22"/>
      <c r="N190" s="20"/>
      <c r="O190" s="20"/>
      <c r="P190" s="19"/>
      <c r="Q190" s="20"/>
      <c r="R190" s="18"/>
      <c r="S190" s="19"/>
      <c r="T190" s="20"/>
      <c r="U190" s="20"/>
      <c r="V190" s="19"/>
      <c r="W190" s="20"/>
      <c r="X190" s="20"/>
      <c r="Y190" s="19"/>
      <c r="Z190" s="20"/>
      <c r="AA190" s="18"/>
      <c r="AB190" s="19"/>
      <c r="AC190" s="33">
        <f t="shared" si="72"/>
        <v>1</v>
      </c>
      <c r="AD190" s="34">
        <f t="shared" si="73"/>
        <v>0</v>
      </c>
      <c r="AE190" s="35">
        <f t="shared" si="74"/>
        <v>0</v>
      </c>
      <c r="AF190" s="33">
        <f t="shared" si="75"/>
        <v>1</v>
      </c>
      <c r="AG190" s="34">
        <f t="shared" si="76"/>
        <v>0</v>
      </c>
      <c r="AH190" s="35">
        <f t="shared" si="77"/>
        <v>0</v>
      </c>
      <c r="AI190" s="36">
        <f t="shared" si="78"/>
        <v>0</v>
      </c>
      <c r="AJ190" s="34">
        <f t="shared" si="79"/>
        <v>0</v>
      </c>
      <c r="AK190" s="35">
        <f t="shared" si="80"/>
        <v>0</v>
      </c>
    </row>
    <row r="191" spans="1:37" x14ac:dyDescent="0.25">
      <c r="A191" s="17" t="s">
        <v>445</v>
      </c>
      <c r="B191" s="17" t="s">
        <v>446</v>
      </c>
      <c r="C191" s="18"/>
      <c r="D191" s="18"/>
      <c r="E191" s="19"/>
      <c r="F191" s="20"/>
      <c r="G191" s="18"/>
      <c r="H191" s="19"/>
      <c r="I191" s="20"/>
      <c r="J191" s="19"/>
      <c r="K191" s="32" t="s">
        <v>75</v>
      </c>
      <c r="L191" s="23" t="s">
        <v>75</v>
      </c>
      <c r="M191" s="22"/>
      <c r="N191" s="20"/>
      <c r="O191" s="20"/>
      <c r="P191" s="19"/>
      <c r="Q191" s="20"/>
      <c r="R191" s="18"/>
      <c r="S191" s="19"/>
      <c r="T191" s="20"/>
      <c r="U191" s="20"/>
      <c r="V191" s="19"/>
      <c r="W191" s="20"/>
      <c r="X191" s="20"/>
      <c r="Y191" s="19"/>
      <c r="Z191" s="20"/>
      <c r="AA191" s="18"/>
      <c r="AB191" s="19"/>
      <c r="AC191" s="33">
        <f t="shared" si="72"/>
        <v>2</v>
      </c>
      <c r="AD191" s="34">
        <f t="shared" si="73"/>
        <v>2</v>
      </c>
      <c r="AE191" s="35">
        <f t="shared" si="74"/>
        <v>0</v>
      </c>
      <c r="AF191" s="33">
        <f t="shared" si="75"/>
        <v>1</v>
      </c>
      <c r="AG191" s="34">
        <f t="shared" si="76"/>
        <v>1</v>
      </c>
      <c r="AH191" s="35">
        <f t="shared" si="77"/>
        <v>0</v>
      </c>
      <c r="AI191" s="36">
        <f t="shared" si="78"/>
        <v>1</v>
      </c>
      <c r="AJ191" s="34">
        <f t="shared" si="79"/>
        <v>1</v>
      </c>
      <c r="AK191" s="35">
        <f t="shared" si="80"/>
        <v>0</v>
      </c>
    </row>
    <row r="192" spans="1:37" x14ac:dyDescent="0.25">
      <c r="A192" s="17" t="s">
        <v>447</v>
      </c>
      <c r="B192" s="17" t="s">
        <v>448</v>
      </c>
      <c r="C192" s="18"/>
      <c r="D192" s="18"/>
      <c r="E192" s="19"/>
      <c r="F192" s="20"/>
      <c r="G192" s="18"/>
      <c r="H192" s="19"/>
      <c r="I192" s="20"/>
      <c r="J192" s="19"/>
      <c r="K192" s="20"/>
      <c r="L192" s="20"/>
      <c r="M192" s="22"/>
      <c r="N192" s="21" t="s">
        <v>16</v>
      </c>
      <c r="O192" s="20"/>
      <c r="P192" s="19"/>
      <c r="Q192" s="20"/>
      <c r="R192" s="18"/>
      <c r="S192" s="19"/>
      <c r="T192" s="20"/>
      <c r="U192" s="20"/>
      <c r="V192" s="19"/>
      <c r="W192" s="20"/>
      <c r="X192" s="20"/>
      <c r="Y192" s="19"/>
      <c r="Z192" s="32" t="s">
        <v>75</v>
      </c>
      <c r="AA192" s="18"/>
      <c r="AB192" s="19"/>
      <c r="AC192" s="33">
        <f t="shared" si="72"/>
        <v>3</v>
      </c>
      <c r="AD192" s="34">
        <f t="shared" si="73"/>
        <v>0</v>
      </c>
      <c r="AE192" s="35">
        <f t="shared" si="74"/>
        <v>0</v>
      </c>
      <c r="AF192" s="33">
        <f t="shared" si="75"/>
        <v>2</v>
      </c>
      <c r="AG192" s="34">
        <f t="shared" si="76"/>
        <v>0</v>
      </c>
      <c r="AH192" s="35">
        <f t="shared" si="77"/>
        <v>0</v>
      </c>
      <c r="AI192" s="36">
        <f t="shared" si="78"/>
        <v>1</v>
      </c>
      <c r="AJ192" s="34">
        <f t="shared" si="79"/>
        <v>0</v>
      </c>
      <c r="AK192" s="35">
        <f t="shared" si="80"/>
        <v>0</v>
      </c>
    </row>
    <row r="193" spans="1:37" x14ac:dyDescent="0.25">
      <c r="A193" s="17" t="s">
        <v>449</v>
      </c>
      <c r="B193" s="17" t="s">
        <v>450</v>
      </c>
      <c r="C193" s="18"/>
      <c r="D193" s="18"/>
      <c r="E193" s="19"/>
      <c r="F193" s="20"/>
      <c r="G193" s="18"/>
      <c r="H193" s="19"/>
      <c r="I193" s="20"/>
      <c r="J193" s="19"/>
      <c r="K193" s="32" t="s">
        <v>75</v>
      </c>
      <c r="L193" s="32" t="s">
        <v>75</v>
      </c>
      <c r="M193" s="22"/>
      <c r="N193" s="20"/>
      <c r="O193" s="20"/>
      <c r="P193" s="19"/>
      <c r="Q193" s="20"/>
      <c r="R193" s="18"/>
      <c r="S193" s="19"/>
      <c r="T193" s="20"/>
      <c r="U193" s="20"/>
      <c r="V193" s="19"/>
      <c r="W193" s="20"/>
      <c r="X193" s="20"/>
      <c r="Y193" s="19"/>
      <c r="Z193" s="20"/>
      <c r="AA193" s="18"/>
      <c r="AB193" s="19"/>
      <c r="AC193" s="33">
        <f t="shared" si="72"/>
        <v>2</v>
      </c>
      <c r="AD193" s="34">
        <f t="shared" si="73"/>
        <v>2</v>
      </c>
      <c r="AE193" s="35">
        <f t="shared" si="74"/>
        <v>0</v>
      </c>
      <c r="AF193" s="33">
        <f t="shared" si="75"/>
        <v>1</v>
      </c>
      <c r="AG193" s="34">
        <f t="shared" si="76"/>
        <v>1</v>
      </c>
      <c r="AH193" s="35">
        <f t="shared" si="77"/>
        <v>0</v>
      </c>
      <c r="AI193" s="36">
        <f t="shared" si="78"/>
        <v>1</v>
      </c>
      <c r="AJ193" s="34">
        <f t="shared" si="79"/>
        <v>1</v>
      </c>
      <c r="AK193" s="35">
        <f t="shared" si="80"/>
        <v>0</v>
      </c>
    </row>
    <row r="194" spans="1:37" x14ac:dyDescent="0.25">
      <c r="A194" s="17" t="s">
        <v>451</v>
      </c>
      <c r="B194" s="17" t="s">
        <v>452</v>
      </c>
      <c r="C194" s="23" t="s">
        <v>16</v>
      </c>
      <c r="D194" s="23" t="s">
        <v>16</v>
      </c>
      <c r="E194" s="19"/>
      <c r="F194" s="20"/>
      <c r="G194" s="18"/>
      <c r="H194" s="19"/>
      <c r="I194" s="20"/>
      <c r="J194" s="19"/>
      <c r="K194" s="20"/>
      <c r="L194" s="20"/>
      <c r="M194" s="22"/>
      <c r="N194" s="20"/>
      <c r="O194" s="20"/>
      <c r="P194" s="19"/>
      <c r="Q194" s="20"/>
      <c r="R194" s="18"/>
      <c r="S194" s="19"/>
      <c r="T194" s="20"/>
      <c r="U194" s="20"/>
      <c r="V194" s="19"/>
      <c r="W194" s="20"/>
      <c r="X194" s="20"/>
      <c r="Y194" s="19"/>
      <c r="Z194" s="20"/>
      <c r="AA194" s="18"/>
      <c r="AB194" s="19"/>
      <c r="AC194" s="33">
        <f t="shared" si="72"/>
        <v>1</v>
      </c>
      <c r="AD194" s="34">
        <f t="shared" si="73"/>
        <v>1</v>
      </c>
      <c r="AE194" s="35">
        <f t="shared" si="74"/>
        <v>0</v>
      </c>
      <c r="AF194" s="33">
        <f t="shared" si="75"/>
        <v>1</v>
      </c>
      <c r="AG194" s="34">
        <f t="shared" si="76"/>
        <v>1</v>
      </c>
      <c r="AH194" s="35">
        <f t="shared" si="77"/>
        <v>0</v>
      </c>
      <c r="AI194" s="36">
        <f t="shared" si="78"/>
        <v>0</v>
      </c>
      <c r="AJ194" s="34">
        <f t="shared" si="79"/>
        <v>0</v>
      </c>
      <c r="AK194" s="35">
        <f t="shared" si="80"/>
        <v>0</v>
      </c>
    </row>
    <row r="195" spans="1:37" x14ac:dyDescent="0.25">
      <c r="A195" s="17" t="s">
        <v>453</v>
      </c>
      <c r="B195" s="17" t="s">
        <v>454</v>
      </c>
      <c r="C195" s="18"/>
      <c r="D195" s="18"/>
      <c r="E195" s="19"/>
      <c r="F195" s="20"/>
      <c r="G195" s="18"/>
      <c r="H195" s="24" t="s">
        <v>16</v>
      </c>
      <c r="I195" s="20"/>
      <c r="J195" s="19"/>
      <c r="K195" s="20"/>
      <c r="L195" s="20"/>
      <c r="M195" s="22"/>
      <c r="N195" s="20"/>
      <c r="O195" s="20"/>
      <c r="P195" s="19"/>
      <c r="Q195" s="20"/>
      <c r="R195" s="18"/>
      <c r="S195" s="19"/>
      <c r="T195" s="20"/>
      <c r="U195" s="20"/>
      <c r="V195" s="19"/>
      <c r="W195" s="20"/>
      <c r="X195" s="20"/>
      <c r="Y195" s="19"/>
      <c r="Z195" s="20"/>
      <c r="AA195" s="18"/>
      <c r="AB195" s="19"/>
      <c r="AC195" s="33">
        <f t="shared" si="72"/>
        <v>0</v>
      </c>
      <c r="AD195" s="34">
        <f t="shared" si="73"/>
        <v>0</v>
      </c>
      <c r="AE195" s="35">
        <f t="shared" si="74"/>
        <v>1</v>
      </c>
      <c r="AF195" s="33">
        <f t="shared" si="75"/>
        <v>0</v>
      </c>
      <c r="AG195" s="34">
        <f t="shared" si="76"/>
        <v>0</v>
      </c>
      <c r="AH195" s="35">
        <f t="shared" si="77"/>
        <v>1</v>
      </c>
      <c r="AI195" s="36">
        <f t="shared" si="78"/>
        <v>0</v>
      </c>
      <c r="AJ195" s="34">
        <f t="shared" si="79"/>
        <v>0</v>
      </c>
      <c r="AK195" s="35">
        <f t="shared" si="80"/>
        <v>0</v>
      </c>
    </row>
    <row r="196" spans="1:37" x14ac:dyDescent="0.25">
      <c r="A196" s="17" t="s">
        <v>455</v>
      </c>
      <c r="B196" s="17" t="s">
        <v>456</v>
      </c>
      <c r="C196" s="18"/>
      <c r="D196" s="18"/>
      <c r="E196" s="19"/>
      <c r="F196" s="20"/>
      <c r="G196" s="18"/>
      <c r="H196" s="19"/>
      <c r="I196" s="20"/>
      <c r="J196" s="19"/>
      <c r="K196" s="20"/>
      <c r="L196" s="20"/>
      <c r="M196" s="22"/>
      <c r="N196" s="21" t="s">
        <v>16</v>
      </c>
      <c r="O196" s="20"/>
      <c r="P196" s="19"/>
      <c r="Q196" s="20"/>
      <c r="R196" s="18"/>
      <c r="S196" s="19"/>
      <c r="T196" s="20"/>
      <c r="U196" s="20"/>
      <c r="V196" s="19"/>
      <c r="W196" s="20"/>
      <c r="X196" s="20"/>
      <c r="Y196" s="19"/>
      <c r="Z196" s="20"/>
      <c r="AA196" s="18"/>
      <c r="AB196" s="19"/>
      <c r="AC196" s="33">
        <f t="shared" si="72"/>
        <v>1</v>
      </c>
      <c r="AD196" s="34">
        <f t="shared" si="73"/>
        <v>0</v>
      </c>
      <c r="AE196" s="35">
        <f t="shared" si="74"/>
        <v>0</v>
      </c>
      <c r="AF196" s="33">
        <f t="shared" si="75"/>
        <v>1</v>
      </c>
      <c r="AG196" s="34">
        <f t="shared" si="76"/>
        <v>0</v>
      </c>
      <c r="AH196" s="35">
        <f t="shared" si="77"/>
        <v>0</v>
      </c>
      <c r="AI196" s="36">
        <f t="shared" si="78"/>
        <v>0</v>
      </c>
      <c r="AJ196" s="34">
        <f t="shared" si="79"/>
        <v>0</v>
      </c>
      <c r="AK196" s="35">
        <f t="shared" si="80"/>
        <v>0</v>
      </c>
    </row>
    <row r="197" spans="1:37" x14ac:dyDescent="0.25">
      <c r="A197" s="17" t="s">
        <v>457</v>
      </c>
      <c r="B197" s="17" t="s">
        <v>458</v>
      </c>
      <c r="C197" s="18"/>
      <c r="D197" s="18"/>
      <c r="E197" s="19"/>
      <c r="F197" s="20"/>
      <c r="G197" s="18"/>
      <c r="H197" s="19"/>
      <c r="I197" s="20"/>
      <c r="J197" s="19"/>
      <c r="K197" s="20"/>
      <c r="L197" s="20"/>
      <c r="M197" s="22"/>
      <c r="N197" s="20"/>
      <c r="O197" s="20"/>
      <c r="P197" s="19"/>
      <c r="Q197" s="32" t="s">
        <v>75</v>
      </c>
      <c r="R197" s="18"/>
      <c r="S197" s="19"/>
      <c r="T197" s="20"/>
      <c r="U197" s="20"/>
      <c r="V197" s="19"/>
      <c r="W197" s="20"/>
      <c r="X197" s="20"/>
      <c r="Y197" s="19"/>
      <c r="Z197" s="20"/>
      <c r="AA197" s="18"/>
      <c r="AB197" s="19"/>
      <c r="AC197" s="33">
        <f t="shared" si="72"/>
        <v>2</v>
      </c>
      <c r="AD197" s="34">
        <f t="shared" si="73"/>
        <v>0</v>
      </c>
      <c r="AE197" s="35">
        <f t="shared" si="74"/>
        <v>0</v>
      </c>
      <c r="AF197" s="33">
        <f t="shared" si="75"/>
        <v>1</v>
      </c>
      <c r="AG197" s="34">
        <f t="shared" si="76"/>
        <v>0</v>
      </c>
      <c r="AH197" s="35">
        <f t="shared" si="77"/>
        <v>0</v>
      </c>
      <c r="AI197" s="36">
        <f t="shared" si="78"/>
        <v>1</v>
      </c>
      <c r="AJ197" s="34">
        <f t="shared" si="79"/>
        <v>0</v>
      </c>
      <c r="AK197" s="35">
        <f t="shared" si="80"/>
        <v>0</v>
      </c>
    </row>
    <row r="198" spans="1:37" x14ac:dyDescent="0.25">
      <c r="A198" s="17" t="s">
        <v>459</v>
      </c>
      <c r="B198" s="17" t="s">
        <v>460</v>
      </c>
      <c r="C198" s="18"/>
      <c r="D198" s="18"/>
      <c r="E198" s="19"/>
      <c r="F198" s="20"/>
      <c r="G198" s="18"/>
      <c r="H198" s="19"/>
      <c r="I198" s="21" t="s">
        <v>16</v>
      </c>
      <c r="J198" s="24" t="s">
        <v>16</v>
      </c>
      <c r="K198" s="20"/>
      <c r="L198" s="20"/>
      <c r="M198" s="22"/>
      <c r="N198" s="20"/>
      <c r="O198" s="20"/>
      <c r="P198" s="19"/>
      <c r="Q198" s="32" t="s">
        <v>75</v>
      </c>
      <c r="R198" s="32" t="s">
        <v>75</v>
      </c>
      <c r="S198" s="19"/>
      <c r="T198" s="20"/>
      <c r="U198" s="20"/>
      <c r="V198" s="19"/>
      <c r="W198" s="32" t="s">
        <v>75</v>
      </c>
      <c r="X198" s="20"/>
      <c r="Y198" s="19"/>
      <c r="Z198" s="20"/>
      <c r="AA198" s="18"/>
      <c r="AB198" s="19"/>
      <c r="AC198" s="33">
        <f t="shared" si="72"/>
        <v>5</v>
      </c>
      <c r="AD198" s="34">
        <f t="shared" si="73"/>
        <v>3</v>
      </c>
      <c r="AE198" s="35">
        <f t="shared" si="74"/>
        <v>0</v>
      </c>
      <c r="AF198" s="33">
        <f t="shared" si="75"/>
        <v>3</v>
      </c>
      <c r="AG198" s="34">
        <f t="shared" si="76"/>
        <v>2</v>
      </c>
      <c r="AH198" s="35">
        <f t="shared" si="77"/>
        <v>0</v>
      </c>
      <c r="AI198" s="36">
        <f t="shared" si="78"/>
        <v>2</v>
      </c>
      <c r="AJ198" s="34">
        <f t="shared" si="79"/>
        <v>1</v>
      </c>
      <c r="AK198" s="35">
        <f t="shared" si="80"/>
        <v>0</v>
      </c>
    </row>
    <row r="199" spans="1:37" x14ac:dyDescent="0.25">
      <c r="A199" s="17" t="s">
        <v>461</v>
      </c>
      <c r="B199" s="17" t="s">
        <v>462</v>
      </c>
      <c r="C199" s="18"/>
      <c r="D199" s="18"/>
      <c r="E199" s="19"/>
      <c r="F199" s="20"/>
      <c r="G199" s="18"/>
      <c r="H199" s="19"/>
      <c r="I199" s="20"/>
      <c r="J199" s="19"/>
      <c r="K199" s="32" t="s">
        <v>75</v>
      </c>
      <c r="L199" s="32" t="s">
        <v>75</v>
      </c>
      <c r="M199" s="22"/>
      <c r="N199" s="20"/>
      <c r="O199" s="20"/>
      <c r="P199" s="19"/>
      <c r="Q199" s="20"/>
      <c r="R199" s="18"/>
      <c r="S199" s="19"/>
      <c r="T199" s="20"/>
      <c r="U199" s="20"/>
      <c r="V199" s="19"/>
      <c r="W199" s="20"/>
      <c r="X199" s="20"/>
      <c r="Y199" s="19"/>
      <c r="Z199" s="20"/>
      <c r="AA199" s="18"/>
      <c r="AB199" s="19"/>
      <c r="AC199" s="33">
        <f t="shared" si="72"/>
        <v>2</v>
      </c>
      <c r="AD199" s="34">
        <f t="shared" si="73"/>
        <v>2</v>
      </c>
      <c r="AE199" s="35">
        <f t="shared" si="74"/>
        <v>0</v>
      </c>
      <c r="AF199" s="33">
        <f t="shared" si="75"/>
        <v>1</v>
      </c>
      <c r="AG199" s="34">
        <f t="shared" si="76"/>
        <v>1</v>
      </c>
      <c r="AH199" s="35">
        <f t="shared" si="77"/>
        <v>0</v>
      </c>
      <c r="AI199" s="36">
        <f t="shared" si="78"/>
        <v>1</v>
      </c>
      <c r="AJ199" s="34">
        <f t="shared" si="79"/>
        <v>1</v>
      </c>
      <c r="AK199" s="35">
        <f t="shared" si="80"/>
        <v>0</v>
      </c>
    </row>
    <row r="200" spans="1:37" x14ac:dyDescent="0.25">
      <c r="A200" s="17" t="s">
        <v>463</v>
      </c>
      <c r="B200" s="17" t="s">
        <v>464</v>
      </c>
      <c r="C200" s="23" t="s">
        <v>16</v>
      </c>
      <c r="D200" s="18"/>
      <c r="E200" s="19"/>
      <c r="F200" s="20"/>
      <c r="G200" s="18"/>
      <c r="H200" s="19"/>
      <c r="I200" s="20"/>
      <c r="J200" s="19"/>
      <c r="K200" s="20"/>
      <c r="L200" s="20"/>
      <c r="M200" s="22"/>
      <c r="N200" s="20"/>
      <c r="O200" s="20"/>
      <c r="P200" s="19"/>
      <c r="Q200" s="20"/>
      <c r="R200" s="18"/>
      <c r="S200" s="19"/>
      <c r="T200" s="20"/>
      <c r="U200" s="20"/>
      <c r="V200" s="19"/>
      <c r="W200" s="20"/>
      <c r="X200" s="20"/>
      <c r="Y200" s="19"/>
      <c r="Z200" s="20"/>
      <c r="AA200" s="18"/>
      <c r="AB200" s="19"/>
      <c r="AC200" s="33">
        <f t="shared" si="72"/>
        <v>1</v>
      </c>
      <c r="AD200" s="34">
        <f t="shared" si="73"/>
        <v>0</v>
      </c>
      <c r="AE200" s="35">
        <f t="shared" si="74"/>
        <v>0</v>
      </c>
      <c r="AF200" s="33">
        <f t="shared" si="75"/>
        <v>1</v>
      </c>
      <c r="AG200" s="34">
        <f t="shared" si="76"/>
        <v>0</v>
      </c>
      <c r="AH200" s="35">
        <f t="shared" si="77"/>
        <v>0</v>
      </c>
      <c r="AI200" s="36">
        <f t="shared" si="78"/>
        <v>0</v>
      </c>
      <c r="AJ200" s="34">
        <f t="shared" si="79"/>
        <v>0</v>
      </c>
      <c r="AK200" s="35">
        <f t="shared" si="80"/>
        <v>0</v>
      </c>
    </row>
    <row r="201" spans="1:37" x14ac:dyDescent="0.25">
      <c r="A201" s="17" t="s">
        <v>465</v>
      </c>
      <c r="B201" s="17" t="s">
        <v>466</v>
      </c>
      <c r="C201" s="23" t="s">
        <v>16</v>
      </c>
      <c r="D201" s="23" t="s">
        <v>16</v>
      </c>
      <c r="E201" s="19"/>
      <c r="F201" s="20"/>
      <c r="G201" s="18"/>
      <c r="H201" s="19"/>
      <c r="I201" s="20"/>
      <c r="J201" s="19"/>
      <c r="K201" s="32" t="s">
        <v>75</v>
      </c>
      <c r="L201" s="32" t="s">
        <v>75</v>
      </c>
      <c r="M201" s="22"/>
      <c r="N201" s="20"/>
      <c r="O201" s="20"/>
      <c r="P201" s="19"/>
      <c r="Q201" s="20"/>
      <c r="R201" s="18"/>
      <c r="S201" s="19"/>
      <c r="T201" s="32" t="s">
        <v>75</v>
      </c>
      <c r="U201" s="32" t="s">
        <v>75</v>
      </c>
      <c r="V201" s="19"/>
      <c r="W201" s="20"/>
      <c r="X201" s="20"/>
      <c r="Y201" s="19"/>
      <c r="Z201" s="20"/>
      <c r="AA201" s="18"/>
      <c r="AB201" s="19"/>
      <c r="AC201" s="33">
        <f t="shared" si="72"/>
        <v>5</v>
      </c>
      <c r="AD201" s="34">
        <f t="shared" si="73"/>
        <v>5</v>
      </c>
      <c r="AE201" s="35">
        <f t="shared" si="74"/>
        <v>0</v>
      </c>
      <c r="AF201" s="33">
        <f t="shared" si="75"/>
        <v>3</v>
      </c>
      <c r="AG201" s="34">
        <f t="shared" si="76"/>
        <v>3</v>
      </c>
      <c r="AH201" s="35">
        <f t="shared" si="77"/>
        <v>0</v>
      </c>
      <c r="AI201" s="36">
        <f t="shared" si="78"/>
        <v>2</v>
      </c>
      <c r="AJ201" s="34">
        <f t="shared" si="79"/>
        <v>2</v>
      </c>
      <c r="AK201" s="35">
        <f t="shared" si="80"/>
        <v>0</v>
      </c>
    </row>
    <row r="202" spans="1:37" x14ac:dyDescent="0.25">
      <c r="A202" s="17" t="s">
        <v>467</v>
      </c>
      <c r="B202" s="17" t="s">
        <v>468</v>
      </c>
      <c r="C202" s="60"/>
      <c r="D202" s="60"/>
      <c r="E202" s="19"/>
      <c r="F202" s="20"/>
      <c r="G202" s="23" t="s">
        <v>16</v>
      </c>
      <c r="H202" s="19"/>
      <c r="I202" s="20"/>
      <c r="J202" s="19"/>
      <c r="K202" s="20"/>
      <c r="L202" s="20"/>
      <c r="M202" s="22"/>
      <c r="N202" s="20"/>
      <c r="O202" s="20"/>
      <c r="P202" s="19"/>
      <c r="Q202" s="20"/>
      <c r="R202" s="18"/>
      <c r="S202" s="19"/>
      <c r="T202" s="20"/>
      <c r="U202" s="20"/>
      <c r="V202" s="19"/>
      <c r="W202" s="20"/>
      <c r="X202" s="20"/>
      <c r="Y202" s="19"/>
      <c r="Z202" s="20"/>
      <c r="AA202" s="18"/>
      <c r="AB202" s="19"/>
      <c r="AC202" s="33">
        <f t="shared" si="72"/>
        <v>0</v>
      </c>
      <c r="AD202" s="34">
        <f t="shared" si="73"/>
        <v>1</v>
      </c>
      <c r="AE202" s="35">
        <f t="shared" si="74"/>
        <v>0</v>
      </c>
      <c r="AF202" s="33">
        <f t="shared" si="75"/>
        <v>0</v>
      </c>
      <c r="AG202" s="34">
        <f t="shared" si="76"/>
        <v>1</v>
      </c>
      <c r="AH202" s="35">
        <f t="shared" si="77"/>
        <v>0</v>
      </c>
      <c r="AI202" s="36">
        <f t="shared" si="78"/>
        <v>0</v>
      </c>
      <c r="AJ202" s="34">
        <f t="shared" si="79"/>
        <v>0</v>
      </c>
      <c r="AK202" s="35">
        <f t="shared" si="80"/>
        <v>0</v>
      </c>
    </row>
    <row r="203" spans="1:37" x14ac:dyDescent="0.25">
      <c r="A203" s="17" t="s">
        <v>469</v>
      </c>
      <c r="B203" s="18" t="s">
        <v>470</v>
      </c>
      <c r="C203" s="23" t="s">
        <v>16</v>
      </c>
      <c r="D203" s="38"/>
      <c r="E203" s="19"/>
      <c r="F203" s="20"/>
      <c r="G203" s="18"/>
      <c r="H203" s="19"/>
      <c r="I203" s="20"/>
      <c r="J203" s="19"/>
      <c r="K203" s="20"/>
      <c r="L203" s="20"/>
      <c r="M203" s="22"/>
      <c r="N203" s="20"/>
      <c r="O203" s="20"/>
      <c r="P203" s="19"/>
      <c r="Q203" s="20"/>
      <c r="R203" s="18"/>
      <c r="S203" s="19"/>
      <c r="T203" s="20"/>
      <c r="U203" s="20"/>
      <c r="V203" s="19"/>
      <c r="W203" s="20"/>
      <c r="X203" s="20"/>
      <c r="Y203" s="19"/>
      <c r="Z203" s="20"/>
      <c r="AA203" s="18"/>
      <c r="AB203" s="19"/>
      <c r="AC203" s="33">
        <f t="shared" si="72"/>
        <v>1</v>
      </c>
      <c r="AD203" s="34">
        <f t="shared" si="73"/>
        <v>0</v>
      </c>
      <c r="AE203" s="35">
        <f t="shared" si="74"/>
        <v>0</v>
      </c>
      <c r="AF203" s="33">
        <f t="shared" si="75"/>
        <v>1</v>
      </c>
      <c r="AG203" s="34">
        <f t="shared" si="76"/>
        <v>0</v>
      </c>
      <c r="AH203" s="35">
        <f t="shared" si="77"/>
        <v>0</v>
      </c>
      <c r="AI203" s="36">
        <f t="shared" si="78"/>
        <v>0</v>
      </c>
      <c r="AJ203" s="34">
        <f t="shared" si="79"/>
        <v>0</v>
      </c>
      <c r="AK203" s="35">
        <f t="shared" si="80"/>
        <v>0</v>
      </c>
    </row>
    <row r="204" spans="1:37" x14ac:dyDescent="0.25">
      <c r="A204" s="17" t="s">
        <v>471</v>
      </c>
      <c r="B204" s="17" t="s">
        <v>472</v>
      </c>
      <c r="C204" s="18"/>
      <c r="D204" s="18"/>
      <c r="E204" s="19"/>
      <c r="F204" s="20"/>
      <c r="G204" s="18"/>
      <c r="H204" s="19"/>
      <c r="I204" s="20"/>
      <c r="J204" s="19"/>
      <c r="K204" s="20"/>
      <c r="L204" s="20"/>
      <c r="M204" s="40" t="s">
        <v>75</v>
      </c>
      <c r="N204" s="20"/>
      <c r="O204" s="20"/>
      <c r="P204" s="19"/>
      <c r="Q204" s="20"/>
      <c r="R204" s="18"/>
      <c r="S204" s="19"/>
      <c r="T204" s="20"/>
      <c r="U204" s="20"/>
      <c r="V204" s="19"/>
      <c r="W204" s="20"/>
      <c r="X204" s="20"/>
      <c r="Y204" s="19"/>
      <c r="Z204" s="20"/>
      <c r="AA204" s="18"/>
      <c r="AB204" s="19"/>
      <c r="AC204" s="33">
        <f t="shared" si="72"/>
        <v>0</v>
      </c>
      <c r="AD204" s="34">
        <f t="shared" si="73"/>
        <v>0</v>
      </c>
      <c r="AE204" s="35">
        <f t="shared" si="74"/>
        <v>2</v>
      </c>
      <c r="AF204" s="33">
        <f t="shared" si="75"/>
        <v>0</v>
      </c>
      <c r="AG204" s="34">
        <f t="shared" si="76"/>
        <v>0</v>
      </c>
      <c r="AH204" s="35">
        <f t="shared" si="77"/>
        <v>1</v>
      </c>
      <c r="AI204" s="36">
        <f t="shared" si="78"/>
        <v>0</v>
      </c>
      <c r="AJ204" s="34">
        <f t="shared" si="79"/>
        <v>0</v>
      </c>
      <c r="AK204" s="35">
        <f t="shared" si="80"/>
        <v>1</v>
      </c>
    </row>
    <row r="205" spans="1:37" ht="22.5" x14ac:dyDescent="0.25">
      <c r="A205" s="17" t="s">
        <v>473</v>
      </c>
      <c r="B205" s="17" t="s">
        <v>474</v>
      </c>
      <c r="C205" s="18"/>
      <c r="D205" s="23" t="s">
        <v>16</v>
      </c>
      <c r="E205" s="19"/>
      <c r="F205" s="20"/>
      <c r="G205" s="18"/>
      <c r="H205" s="19"/>
      <c r="I205" s="20"/>
      <c r="J205" s="19"/>
      <c r="K205" s="20"/>
      <c r="L205" s="20"/>
      <c r="M205" s="61"/>
      <c r="N205" s="20"/>
      <c r="O205" s="20"/>
      <c r="P205" s="19"/>
      <c r="Q205" s="20"/>
      <c r="R205" s="18"/>
      <c r="S205" s="19"/>
      <c r="T205" s="20"/>
      <c r="U205" s="20"/>
      <c r="V205" s="19"/>
      <c r="W205" s="20"/>
      <c r="X205" s="20"/>
      <c r="Y205" s="19"/>
      <c r="Z205" s="20"/>
      <c r="AA205" s="18"/>
      <c r="AB205" s="19"/>
      <c r="AC205" s="33"/>
      <c r="AD205" s="34"/>
      <c r="AE205" s="35"/>
      <c r="AF205" s="33"/>
      <c r="AG205" s="34"/>
      <c r="AH205" s="35"/>
      <c r="AI205" s="36"/>
      <c r="AJ205" s="34"/>
      <c r="AK205" s="35"/>
    </row>
    <row r="206" spans="1:37" ht="15.75" customHeight="1" x14ac:dyDescent="0.25">
      <c r="A206" s="17" t="s">
        <v>475</v>
      </c>
      <c r="B206" s="17" t="s">
        <v>476</v>
      </c>
      <c r="C206" s="18"/>
      <c r="D206" s="18"/>
      <c r="E206" s="19"/>
      <c r="F206" s="20"/>
      <c r="G206" s="18"/>
      <c r="H206" s="19"/>
      <c r="I206" s="20"/>
      <c r="J206" s="19"/>
      <c r="K206" s="20"/>
      <c r="L206" s="20"/>
      <c r="M206" s="22"/>
      <c r="N206" s="20"/>
      <c r="O206" s="20"/>
      <c r="P206" s="19"/>
      <c r="Q206" s="20"/>
      <c r="R206" s="18"/>
      <c r="S206" s="19"/>
      <c r="T206" s="32" t="s">
        <v>75</v>
      </c>
      <c r="U206" s="32" t="s">
        <v>75</v>
      </c>
      <c r="V206" s="19"/>
      <c r="W206" s="20"/>
      <c r="X206" s="20"/>
      <c r="Y206" s="19"/>
      <c r="Z206" s="20"/>
      <c r="AA206" s="18"/>
      <c r="AB206" s="19"/>
      <c r="AC206" s="33">
        <f t="shared" ref="AC206:AC217" si="81">COUNTIF($C206,"S")+2*COUNTIF($C206,"SN")+COUNTIF($C206,"N")+COUNTIF($F206,"S")+2*COUNTIF($F206,"SN")+COUNTIF($F206,"N")+COUNTIF($I206,"S")+2*COUNTIF($I206,"SN")+COUNTIF($I206,"N")+COUNTIF($K206,"S")+2*COUNTIF($K206,"SN")+COUNTIF($K206,"N")+COUNTIF($N206,"S")+2*COUNTIF($N206,"SN")+COUNTIF($N206,"N")+COUNTIF($Q206,"S")+2*COUNTIF($Q206,"SN")+COUNTIF($Q206,"N")+COUNTIF($T206,"S")+2*COUNTIF($T206,"SN")+COUNTIF($T206,"N")+COUNTIF($W206,"S")+2*COUNTIF($W206,"SN")+COUNTIF($W206,"N")+COUNTIF($Z206,"S")+2*COUNTIF($Z206,"SN")+COUNTIF($Z206,"N")</f>
        <v>2</v>
      </c>
      <c r="AD206" s="34">
        <f t="shared" ref="AD206:AD217" si="82">COUNTIF($D206,"S")+2*COUNTIF($D206,"SN")+COUNTIF($D206,"N")+COUNTIF($G206,"S")+2*COUNTIF($G206,"SN")+COUNTIF($G206,"N")+COUNTIF($J206,"S")+2*COUNTIF($J206,"SN")+COUNTIF($J206,"N")+COUNTIF($L206,"S")+2*COUNTIF($L206,"SN")+COUNTIF($L206,"N")+COUNTIF($O206,"S")+2*COUNTIF($O206,"SN")+COUNTIF($O206,"N")+COUNTIF($R206,"S")+2*COUNTIF($R206,"SN")+COUNTIF($R206,"N")+COUNTIF($U206,"S")+2*COUNTIF($U206,"SN")+COUNTIF($U206,"N")+COUNTIF($X206,"S")+2*COUNTIF($X206,"SN")+COUNTIF($X206,"N")+COUNTIF($AA206,"S")+2*COUNTIF($AA206,"SN")+COUNTIF($AA206,"N")</f>
        <v>2</v>
      </c>
      <c r="AE206" s="35">
        <f t="shared" ref="AE206:AE217" si="83">COUNTIF($E206,"S")+2*COUNTIF($E206,"SN")+COUNTIF($E206,"N")+COUNTIF($H206,"S")+2*COUNTIF($H206,"SN")+COUNTIF($H206,"N")+COUNTIF($M206,"S")+2*COUNTIF($M206,"SN")+COUNTIF($M206,"N")+COUNTIF($P206,"S")+2*COUNTIF($P206,"SN")+COUNTIF($P206,"N")+COUNTIF($S206,"S")+2*COUNTIF($S206,"SN")+COUNTIF($S206,"N")+COUNTIF($V206,"S")+2*COUNTIF($V206,"SN")+COUNTIF($V206,"N")+COUNTIF($Y206,"S")+2*COUNTIF($Y206,"SN")+COUNTIF($Y206,"N")+COUNTIF($AB206,"S")+2*COUNTIF($AB206,"SN")+COUNTIF($AB206,"N")</f>
        <v>0</v>
      </c>
      <c r="AF206" s="33">
        <f t="shared" ref="AF206:AF217" si="84">COUNTIF($C206,"S")+COUNTIF($C206,"SN")+COUNTIF($F206,"S")+COUNTIF($F206,"SN")+COUNTIF($I206,"S")+COUNTIF($I206,"SN")+COUNTIF($K206,"S")+COUNTIF($K206,"SN")+COUNTIF($N206,"S")+COUNTIF($N206,"SN")+COUNTIF($Q206,"S")+COUNTIF($Q206,"SN")+COUNTIF($T206,"S")+COUNTIF($T206,"SN")+COUNTIF($W206,"S")+COUNTIF($W206,"SN")+COUNTIF($Z206,"S")+COUNTIF($Z206,"SN")</f>
        <v>1</v>
      </c>
      <c r="AG206" s="34">
        <f t="shared" ref="AG206:AG217" si="85">COUNTIF($D206,"S")+COUNTIF($D206,"SN")+COUNTIF($G206,"S")+COUNTIF($G206,"SN")+COUNTIF($J206,"S")+COUNTIF($J206,"SN")+COUNTIF($L206,"S")+COUNTIF($L206,"SN")+COUNTIF($O206,"S")+COUNTIF($O206,"SN")+COUNTIF($R206,"S")+COUNTIF($R206,"SN")++COUNTIF($U206,"S")+COUNTIF($U206,"SN")+COUNTIF($X206,"S")+COUNTIF($X206,"SN")+COUNTIF($AA206,"S")+COUNTIF($AA206,"SN")</f>
        <v>1</v>
      </c>
      <c r="AH206" s="35">
        <f t="shared" ref="AH206:AH217" si="86">COUNTIF($E206,"S")+COUNTIF($E206,"SN")+COUNTIF($H206,"S")+COUNTIF($H206,"SN")+COUNTIF($M206,"S")+COUNTIF($M206,"SN")+COUNTIF($P206,"S")+COUNTIF($P206,"SN")+COUNTIF($S206,"S")+COUNTIF($S206,"SN")+COUNTIF($V206,"S")+COUNTIF($V206,"SN")+COUNTIF($Y206,"S")+COUNTIF($Y206,"SN")+COUNTIF($AB206,"S")+COUNTIF($AB206,"SN")</f>
        <v>0</v>
      </c>
      <c r="AI206" s="36">
        <f t="shared" ref="AI206:AI217" si="87">COUNTIF($C206,"SN")+COUNTIF($C206,"N")+COUNTIF($F206,"SN")+COUNTIF($F206,"N")+COUNTIF($I206,"SN")+COUNTIF($I206,"N")+COUNTIF($K206,"SN")+COUNTIF($K206,"N")+COUNTIF($N206,"SN")+COUNTIF($N206,"N")+COUNTIF($Q206,"SN")+COUNTIF($Q206,"N")+COUNTIF($T206,"SN")+COUNTIF($T206,"N")+COUNTIF($W206,"SN")+COUNTIF($W206,"N")+COUNTIF($Z206,"SN")+COUNTIF($Z206,"N")</f>
        <v>1</v>
      </c>
      <c r="AJ206" s="34">
        <f t="shared" ref="AJ206:AJ217" si="88">COUNTIF($D206,"SN")+COUNTIF($D206,"N")+COUNTIF($G206,"SN")+COUNTIF($G206,"N")+COUNTIF($J206,"SN")+COUNTIF($J206,"N")+COUNTIF($L206,"SN")+COUNTIF($L206,"N")+COUNTIF($O206,"SN")+COUNTIF($O206,"N")+COUNTIF($R206,"SN")+COUNTIF($R206,"N")+COUNTIF($U206,"SN")+COUNTIF($U206,"N")+COUNTIF($X206,"SN")+COUNTIF($X206,"N")+COUNTIF($AA206,"SN")+COUNTIF($AA206,"N")</f>
        <v>1</v>
      </c>
      <c r="AK206" s="35">
        <f t="shared" ref="AK206:AK217" si="89">COUNTIF($E206,"SN")+COUNTIF($E206,"N")+COUNTIF($H206,"SN")+COUNTIF($H206,"N")+COUNTIF($M206,"SN")+COUNTIF($M206,"N")+COUNTIF($P206,"SN")+COUNTIF($P206,"N")+COUNTIF($S206,"SN")+COUNTIF($S206,"N")+COUNTIF($V206,"SN")+COUNTIF($V206,"N")+COUNTIF($Y206,"SN")+COUNTIF($Y206,"N")+COUNTIF($AB206,"SN")+COUNTIF($AB206,"N")</f>
        <v>0</v>
      </c>
    </row>
    <row r="207" spans="1:37" x14ac:dyDescent="0.25">
      <c r="A207" s="17" t="s">
        <v>477</v>
      </c>
      <c r="B207" s="17" t="s">
        <v>478</v>
      </c>
      <c r="C207" s="23" t="s">
        <v>16</v>
      </c>
      <c r="D207" s="32" t="s">
        <v>75</v>
      </c>
      <c r="E207" s="19"/>
      <c r="F207" s="21" t="s">
        <v>16</v>
      </c>
      <c r="G207" s="23" t="s">
        <v>16</v>
      </c>
      <c r="H207" s="19"/>
      <c r="I207" s="39" t="s">
        <v>16</v>
      </c>
      <c r="J207" s="40" t="s">
        <v>16</v>
      </c>
      <c r="K207" s="20"/>
      <c r="L207" s="20"/>
      <c r="M207" s="22"/>
      <c r="N207" s="20"/>
      <c r="O207" s="20"/>
      <c r="P207" s="19"/>
      <c r="Q207" s="32" t="s">
        <v>75</v>
      </c>
      <c r="R207" s="32" t="s">
        <v>75</v>
      </c>
      <c r="S207" s="19"/>
      <c r="T207" s="32" t="s">
        <v>16</v>
      </c>
      <c r="U207" s="20"/>
      <c r="V207" s="19"/>
      <c r="W207" s="32" t="s">
        <v>75</v>
      </c>
      <c r="X207" s="32" t="s">
        <v>75</v>
      </c>
      <c r="Y207" s="19"/>
      <c r="Z207" s="32" t="s">
        <v>75</v>
      </c>
      <c r="AA207" s="32" t="s">
        <v>75</v>
      </c>
      <c r="AB207" s="19"/>
      <c r="AC207" s="33">
        <f t="shared" si="81"/>
        <v>10</v>
      </c>
      <c r="AD207" s="34">
        <f t="shared" si="82"/>
        <v>10</v>
      </c>
      <c r="AE207" s="35">
        <f t="shared" si="83"/>
        <v>0</v>
      </c>
      <c r="AF207" s="33">
        <f t="shared" si="84"/>
        <v>7</v>
      </c>
      <c r="AG207" s="34">
        <f t="shared" si="85"/>
        <v>6</v>
      </c>
      <c r="AH207" s="35">
        <f t="shared" si="86"/>
        <v>0</v>
      </c>
      <c r="AI207" s="36">
        <f t="shared" si="87"/>
        <v>3</v>
      </c>
      <c r="AJ207" s="34">
        <f t="shared" si="88"/>
        <v>4</v>
      </c>
      <c r="AK207" s="35">
        <f t="shared" si="89"/>
        <v>0</v>
      </c>
    </row>
    <row r="208" spans="1:37" ht="22.5" x14ac:dyDescent="0.25">
      <c r="A208" s="17" t="s">
        <v>479</v>
      </c>
      <c r="B208" s="17" t="s">
        <v>480</v>
      </c>
      <c r="C208" s="18"/>
      <c r="D208" s="18"/>
      <c r="E208" s="19"/>
      <c r="F208" s="20"/>
      <c r="G208" s="18"/>
      <c r="H208" s="19"/>
      <c r="I208" s="20"/>
      <c r="J208" s="19"/>
      <c r="K208" s="21" t="s">
        <v>75</v>
      </c>
      <c r="L208" s="20"/>
      <c r="M208" s="22"/>
      <c r="N208" s="20"/>
      <c r="O208" s="20"/>
      <c r="P208" s="19"/>
      <c r="Q208" s="20"/>
      <c r="R208" s="18"/>
      <c r="S208" s="19"/>
      <c r="T208" s="20"/>
      <c r="U208" s="20"/>
      <c r="V208" s="19"/>
      <c r="W208" s="20"/>
      <c r="X208" s="20"/>
      <c r="Y208" s="19"/>
      <c r="Z208" s="20"/>
      <c r="AA208" s="18"/>
      <c r="AB208" s="19"/>
      <c r="AC208" s="33">
        <f t="shared" si="81"/>
        <v>2</v>
      </c>
      <c r="AD208" s="34">
        <f t="shared" si="82"/>
        <v>0</v>
      </c>
      <c r="AE208" s="35">
        <f t="shared" si="83"/>
        <v>0</v>
      </c>
      <c r="AF208" s="33">
        <f t="shared" si="84"/>
        <v>1</v>
      </c>
      <c r="AG208" s="34">
        <f t="shared" si="85"/>
        <v>0</v>
      </c>
      <c r="AH208" s="35">
        <f t="shared" si="86"/>
        <v>0</v>
      </c>
      <c r="AI208" s="36">
        <f t="shared" si="87"/>
        <v>1</v>
      </c>
      <c r="AJ208" s="34">
        <f t="shared" si="88"/>
        <v>0</v>
      </c>
      <c r="AK208" s="35">
        <f t="shared" si="89"/>
        <v>0</v>
      </c>
    </row>
    <row r="209" spans="1:37" x14ac:dyDescent="0.25">
      <c r="A209" s="17" t="s">
        <v>481</v>
      </c>
      <c r="B209" s="17" t="s">
        <v>482</v>
      </c>
      <c r="C209" s="18"/>
      <c r="D209" s="18"/>
      <c r="E209" s="19"/>
      <c r="F209" s="20"/>
      <c r="G209" s="18"/>
      <c r="H209" s="19"/>
      <c r="I209" s="21" t="s">
        <v>16</v>
      </c>
      <c r="J209" s="19"/>
      <c r="K209" s="32" t="s">
        <v>75</v>
      </c>
      <c r="L209" s="32" t="s">
        <v>75</v>
      </c>
      <c r="M209" s="22"/>
      <c r="N209" s="20"/>
      <c r="O209" s="20"/>
      <c r="P209" s="19"/>
      <c r="Q209" s="20"/>
      <c r="R209" s="18"/>
      <c r="S209" s="19"/>
      <c r="T209" s="20"/>
      <c r="U209" s="20"/>
      <c r="V209" s="19"/>
      <c r="W209" s="20"/>
      <c r="X209" s="20"/>
      <c r="Y209" s="19"/>
      <c r="Z209" s="20"/>
      <c r="AA209" s="18"/>
      <c r="AB209" s="19"/>
      <c r="AC209" s="33">
        <f t="shared" si="81"/>
        <v>3</v>
      </c>
      <c r="AD209" s="34">
        <f t="shared" si="82"/>
        <v>2</v>
      </c>
      <c r="AE209" s="35">
        <f t="shared" si="83"/>
        <v>0</v>
      </c>
      <c r="AF209" s="33">
        <f t="shared" si="84"/>
        <v>2</v>
      </c>
      <c r="AG209" s="34">
        <f t="shared" si="85"/>
        <v>1</v>
      </c>
      <c r="AH209" s="35">
        <f t="shared" si="86"/>
        <v>0</v>
      </c>
      <c r="AI209" s="36">
        <f t="shared" si="87"/>
        <v>1</v>
      </c>
      <c r="AJ209" s="34">
        <f t="shared" si="88"/>
        <v>1</v>
      </c>
      <c r="AK209" s="35">
        <f t="shared" si="89"/>
        <v>0</v>
      </c>
    </row>
    <row r="210" spans="1:37" x14ac:dyDescent="0.25">
      <c r="A210" s="17" t="s">
        <v>483</v>
      </c>
      <c r="B210" s="17" t="s">
        <v>484</v>
      </c>
      <c r="C210" s="18"/>
      <c r="D210" s="18"/>
      <c r="E210" s="19"/>
      <c r="F210" s="20"/>
      <c r="G210" s="18"/>
      <c r="H210" s="19"/>
      <c r="I210" s="20"/>
      <c r="J210" s="19"/>
      <c r="K210" s="20"/>
      <c r="L210" s="23" t="s">
        <v>16</v>
      </c>
      <c r="M210" s="22"/>
      <c r="N210" s="20"/>
      <c r="O210" s="20"/>
      <c r="P210" s="19"/>
      <c r="Q210" s="20"/>
      <c r="R210" s="18"/>
      <c r="S210" s="19"/>
      <c r="T210" s="20"/>
      <c r="U210" s="20"/>
      <c r="V210" s="19"/>
      <c r="W210" s="20"/>
      <c r="X210" s="20"/>
      <c r="Y210" s="19"/>
      <c r="Z210" s="20"/>
      <c r="AA210" s="18"/>
      <c r="AB210" s="19"/>
      <c r="AC210" s="33">
        <f t="shared" si="81"/>
        <v>0</v>
      </c>
      <c r="AD210" s="34">
        <f t="shared" si="82"/>
        <v>1</v>
      </c>
      <c r="AE210" s="35">
        <f t="shared" si="83"/>
        <v>0</v>
      </c>
      <c r="AF210" s="33">
        <f t="shared" si="84"/>
        <v>0</v>
      </c>
      <c r="AG210" s="34">
        <f t="shared" si="85"/>
        <v>1</v>
      </c>
      <c r="AH210" s="35">
        <f t="shared" si="86"/>
        <v>0</v>
      </c>
      <c r="AI210" s="36">
        <f t="shared" si="87"/>
        <v>0</v>
      </c>
      <c r="AJ210" s="34">
        <f t="shared" si="88"/>
        <v>0</v>
      </c>
      <c r="AK210" s="35">
        <f t="shared" si="89"/>
        <v>0</v>
      </c>
    </row>
    <row r="211" spans="1:37" x14ac:dyDescent="0.25">
      <c r="A211" s="17" t="s">
        <v>485</v>
      </c>
      <c r="B211" s="17" t="s">
        <v>486</v>
      </c>
      <c r="C211" s="44" t="s">
        <v>16</v>
      </c>
      <c r="D211" s="18"/>
      <c r="E211" s="19"/>
      <c r="F211" s="20"/>
      <c r="G211" s="18"/>
      <c r="H211" s="19"/>
      <c r="I211" s="20"/>
      <c r="J211" s="19"/>
      <c r="K211" s="20"/>
      <c r="L211" s="20"/>
      <c r="M211" s="22"/>
      <c r="N211" s="20"/>
      <c r="O211" s="20"/>
      <c r="P211" s="19"/>
      <c r="Q211" s="20"/>
      <c r="R211" s="18"/>
      <c r="S211" s="19"/>
      <c r="T211" s="20"/>
      <c r="U211" s="20"/>
      <c r="V211" s="19"/>
      <c r="W211" s="20"/>
      <c r="X211" s="20"/>
      <c r="Y211" s="19"/>
      <c r="Z211" s="20"/>
      <c r="AA211" s="18"/>
      <c r="AB211" s="19"/>
      <c r="AC211" s="33">
        <f t="shared" si="81"/>
        <v>1</v>
      </c>
      <c r="AD211" s="34">
        <f t="shared" si="82"/>
        <v>0</v>
      </c>
      <c r="AE211" s="35">
        <f t="shared" si="83"/>
        <v>0</v>
      </c>
      <c r="AF211" s="33">
        <f t="shared" si="84"/>
        <v>1</v>
      </c>
      <c r="AG211" s="34">
        <f t="shared" si="85"/>
        <v>0</v>
      </c>
      <c r="AH211" s="35">
        <f t="shared" si="86"/>
        <v>0</v>
      </c>
      <c r="AI211" s="36">
        <f t="shared" si="87"/>
        <v>0</v>
      </c>
      <c r="AJ211" s="34">
        <f t="shared" si="88"/>
        <v>0</v>
      </c>
      <c r="AK211" s="35">
        <f t="shared" si="89"/>
        <v>0</v>
      </c>
    </row>
    <row r="212" spans="1:37" ht="22.5" x14ac:dyDescent="0.25">
      <c r="A212" s="17" t="s">
        <v>487</v>
      </c>
      <c r="B212" s="17" t="s">
        <v>488</v>
      </c>
      <c r="C212" s="18"/>
      <c r="D212" s="18"/>
      <c r="E212" s="19"/>
      <c r="F212" s="20"/>
      <c r="G212" s="18"/>
      <c r="H212" s="19"/>
      <c r="I212" s="20"/>
      <c r="J212" s="19"/>
      <c r="K212" s="20"/>
      <c r="L212" s="23" t="s">
        <v>16</v>
      </c>
      <c r="M212" s="22"/>
      <c r="N212" s="20"/>
      <c r="O212" s="20"/>
      <c r="P212" s="19"/>
      <c r="Q212" s="20"/>
      <c r="R212" s="18"/>
      <c r="S212" s="19"/>
      <c r="T212" s="20"/>
      <c r="U212" s="20"/>
      <c r="V212" s="19"/>
      <c r="W212" s="20"/>
      <c r="X212" s="20"/>
      <c r="Y212" s="19"/>
      <c r="Z212" s="20"/>
      <c r="AA212" s="18"/>
      <c r="AB212" s="19"/>
      <c r="AC212" s="33">
        <f t="shared" si="81"/>
        <v>0</v>
      </c>
      <c r="AD212" s="34">
        <f t="shared" si="82"/>
        <v>1</v>
      </c>
      <c r="AE212" s="35">
        <f t="shared" si="83"/>
        <v>0</v>
      </c>
      <c r="AF212" s="33">
        <f t="shared" si="84"/>
        <v>0</v>
      </c>
      <c r="AG212" s="34">
        <f t="shared" si="85"/>
        <v>1</v>
      </c>
      <c r="AH212" s="35">
        <f t="shared" si="86"/>
        <v>0</v>
      </c>
      <c r="AI212" s="36">
        <f t="shared" si="87"/>
        <v>0</v>
      </c>
      <c r="AJ212" s="34">
        <f t="shared" si="88"/>
        <v>0</v>
      </c>
      <c r="AK212" s="35">
        <f t="shared" si="89"/>
        <v>0</v>
      </c>
    </row>
    <row r="213" spans="1:37" x14ac:dyDescent="0.25">
      <c r="A213" s="17" t="s">
        <v>489</v>
      </c>
      <c r="B213" s="17" t="s">
        <v>490</v>
      </c>
      <c r="C213" s="18"/>
      <c r="D213" s="18"/>
      <c r="E213" s="19"/>
      <c r="F213" s="20"/>
      <c r="G213" s="18"/>
      <c r="H213" s="19"/>
      <c r="I213" s="20"/>
      <c r="J213" s="19"/>
      <c r="K213" s="20"/>
      <c r="L213" s="20"/>
      <c r="M213" s="22"/>
      <c r="N213" s="43" t="s">
        <v>16</v>
      </c>
      <c r="O213" s="43" t="s">
        <v>16</v>
      </c>
      <c r="P213" s="19"/>
      <c r="Q213" s="20"/>
      <c r="R213" s="18"/>
      <c r="S213" s="19"/>
      <c r="T213" s="20"/>
      <c r="U213" s="20"/>
      <c r="V213" s="19"/>
      <c r="W213" s="20"/>
      <c r="X213" s="20"/>
      <c r="Y213" s="19"/>
      <c r="Z213" s="20"/>
      <c r="AA213" s="18"/>
      <c r="AB213" s="19"/>
      <c r="AC213" s="33">
        <f t="shared" si="81"/>
        <v>1</v>
      </c>
      <c r="AD213" s="34">
        <f t="shared" si="82"/>
        <v>1</v>
      </c>
      <c r="AE213" s="35">
        <f t="shared" si="83"/>
        <v>0</v>
      </c>
      <c r="AF213" s="33">
        <f t="shared" si="84"/>
        <v>1</v>
      </c>
      <c r="AG213" s="34">
        <f t="shared" si="85"/>
        <v>1</v>
      </c>
      <c r="AH213" s="35">
        <f t="shared" si="86"/>
        <v>0</v>
      </c>
      <c r="AI213" s="36">
        <f t="shared" si="87"/>
        <v>0</v>
      </c>
      <c r="AJ213" s="34">
        <f t="shared" si="88"/>
        <v>0</v>
      </c>
      <c r="AK213" s="35">
        <f t="shared" si="89"/>
        <v>0</v>
      </c>
    </row>
    <row r="214" spans="1:37" x14ac:dyDescent="0.25">
      <c r="A214" s="17" t="s">
        <v>491</v>
      </c>
      <c r="B214" s="17" t="s">
        <v>492</v>
      </c>
      <c r="C214" s="18"/>
      <c r="D214" s="18"/>
      <c r="E214" s="19"/>
      <c r="F214" s="20"/>
      <c r="G214" s="18"/>
      <c r="H214" s="19"/>
      <c r="I214" s="20"/>
      <c r="J214" s="19"/>
      <c r="K214" s="32" t="s">
        <v>75</v>
      </c>
      <c r="L214" s="32" t="s">
        <v>75</v>
      </c>
      <c r="M214" s="22"/>
      <c r="N214" s="20"/>
      <c r="O214" s="20"/>
      <c r="P214" s="19"/>
      <c r="Q214" s="20"/>
      <c r="R214" s="18"/>
      <c r="S214" s="19"/>
      <c r="T214" s="20"/>
      <c r="U214" s="20"/>
      <c r="V214" s="19"/>
      <c r="W214" s="20"/>
      <c r="X214" s="20"/>
      <c r="Y214" s="19"/>
      <c r="Z214" s="20"/>
      <c r="AA214" s="18"/>
      <c r="AB214" s="19"/>
      <c r="AC214" s="33">
        <f t="shared" si="81"/>
        <v>2</v>
      </c>
      <c r="AD214" s="34">
        <f t="shared" si="82"/>
        <v>2</v>
      </c>
      <c r="AE214" s="35">
        <f t="shared" si="83"/>
        <v>0</v>
      </c>
      <c r="AF214" s="33">
        <f t="shared" si="84"/>
        <v>1</v>
      </c>
      <c r="AG214" s="34">
        <f t="shared" si="85"/>
        <v>1</v>
      </c>
      <c r="AH214" s="35">
        <f t="shared" si="86"/>
        <v>0</v>
      </c>
      <c r="AI214" s="36">
        <f t="shared" si="87"/>
        <v>1</v>
      </c>
      <c r="AJ214" s="34">
        <f t="shared" si="88"/>
        <v>1</v>
      </c>
      <c r="AK214" s="35">
        <f t="shared" si="89"/>
        <v>0</v>
      </c>
    </row>
    <row r="215" spans="1:37" x14ac:dyDescent="0.25">
      <c r="A215" s="17" t="s">
        <v>493</v>
      </c>
      <c r="B215" s="17" t="s">
        <v>494</v>
      </c>
      <c r="C215" s="18"/>
      <c r="D215" s="18"/>
      <c r="E215" s="19"/>
      <c r="F215" s="20"/>
      <c r="G215" s="18"/>
      <c r="H215" s="19"/>
      <c r="I215" s="20"/>
      <c r="J215" s="19"/>
      <c r="K215" s="20"/>
      <c r="L215" s="23" t="s">
        <v>16</v>
      </c>
      <c r="M215" s="22"/>
      <c r="N215" s="20"/>
      <c r="O215" s="20"/>
      <c r="P215" s="19"/>
      <c r="Q215" s="20"/>
      <c r="R215" s="18"/>
      <c r="S215" s="19"/>
      <c r="T215" s="20"/>
      <c r="U215" s="20"/>
      <c r="V215" s="19"/>
      <c r="W215" s="20"/>
      <c r="X215" s="20"/>
      <c r="Y215" s="19"/>
      <c r="Z215" s="20"/>
      <c r="AA215" s="18"/>
      <c r="AB215" s="19"/>
      <c r="AC215" s="33">
        <f t="shared" si="81"/>
        <v>0</v>
      </c>
      <c r="AD215" s="34">
        <f t="shared" si="82"/>
        <v>1</v>
      </c>
      <c r="AE215" s="35">
        <f t="shared" si="83"/>
        <v>0</v>
      </c>
      <c r="AF215" s="33">
        <f t="shared" si="84"/>
        <v>0</v>
      </c>
      <c r="AG215" s="34">
        <f t="shared" si="85"/>
        <v>1</v>
      </c>
      <c r="AH215" s="35">
        <f t="shared" si="86"/>
        <v>0</v>
      </c>
      <c r="AI215" s="36">
        <f t="shared" si="87"/>
        <v>0</v>
      </c>
      <c r="AJ215" s="34">
        <f t="shared" si="88"/>
        <v>0</v>
      </c>
      <c r="AK215" s="35">
        <f t="shared" si="89"/>
        <v>0</v>
      </c>
    </row>
    <row r="216" spans="1:37" x14ac:dyDescent="0.25">
      <c r="A216" s="17" t="s">
        <v>495</v>
      </c>
      <c r="B216" s="17" t="s">
        <v>496</v>
      </c>
      <c r="C216" s="18"/>
      <c r="D216" s="18"/>
      <c r="E216" s="19"/>
      <c r="F216" s="20"/>
      <c r="G216" s="18"/>
      <c r="H216" s="19"/>
      <c r="I216" s="20"/>
      <c r="J216" s="19"/>
      <c r="K216" s="21" t="s">
        <v>16</v>
      </c>
      <c r="L216" s="20"/>
      <c r="M216" s="22"/>
      <c r="N216" s="20"/>
      <c r="O216" s="20"/>
      <c r="P216" s="19"/>
      <c r="Q216" s="20"/>
      <c r="R216" s="18"/>
      <c r="S216" s="19"/>
      <c r="T216" s="20"/>
      <c r="U216" s="20"/>
      <c r="V216" s="19"/>
      <c r="W216" s="20"/>
      <c r="X216" s="20"/>
      <c r="Y216" s="19"/>
      <c r="Z216" s="20"/>
      <c r="AA216" s="18"/>
      <c r="AB216" s="19"/>
      <c r="AC216" s="33">
        <f t="shared" si="81"/>
        <v>1</v>
      </c>
      <c r="AD216" s="34">
        <f t="shared" si="82"/>
        <v>0</v>
      </c>
      <c r="AE216" s="35">
        <f t="shared" si="83"/>
        <v>0</v>
      </c>
      <c r="AF216" s="33">
        <f t="shared" si="84"/>
        <v>1</v>
      </c>
      <c r="AG216" s="34">
        <f t="shared" si="85"/>
        <v>0</v>
      </c>
      <c r="AH216" s="35">
        <f t="shared" si="86"/>
        <v>0</v>
      </c>
      <c r="AI216" s="36">
        <f t="shared" si="87"/>
        <v>0</v>
      </c>
      <c r="AJ216" s="34">
        <f t="shared" si="88"/>
        <v>0</v>
      </c>
      <c r="AK216" s="35">
        <f t="shared" si="89"/>
        <v>0</v>
      </c>
    </row>
    <row r="217" spans="1:37" x14ac:dyDescent="0.25">
      <c r="A217" s="17" t="s">
        <v>497</v>
      </c>
      <c r="B217" s="17" t="s">
        <v>498</v>
      </c>
      <c r="C217" s="18"/>
      <c r="D217" s="18"/>
      <c r="E217" s="19"/>
      <c r="F217" s="20"/>
      <c r="G217" s="18"/>
      <c r="H217" s="19"/>
      <c r="I217" s="20"/>
      <c r="J217" s="19"/>
      <c r="K217" s="32" t="s">
        <v>75</v>
      </c>
      <c r="L217" s="32" t="s">
        <v>75</v>
      </c>
      <c r="M217" s="22"/>
      <c r="N217" s="20"/>
      <c r="O217" s="20"/>
      <c r="P217" s="19"/>
      <c r="Q217" s="20"/>
      <c r="R217" s="18"/>
      <c r="S217" s="19"/>
      <c r="T217" s="20"/>
      <c r="U217" s="20"/>
      <c r="V217" s="19"/>
      <c r="W217" s="20"/>
      <c r="X217" s="20"/>
      <c r="Y217" s="19"/>
      <c r="Z217" s="20"/>
      <c r="AA217" s="18"/>
      <c r="AB217" s="19"/>
      <c r="AC217" s="33">
        <f t="shared" si="81"/>
        <v>2</v>
      </c>
      <c r="AD217" s="34">
        <f t="shared" si="82"/>
        <v>2</v>
      </c>
      <c r="AE217" s="35">
        <f t="shared" si="83"/>
        <v>0</v>
      </c>
      <c r="AF217" s="33">
        <f t="shared" si="84"/>
        <v>1</v>
      </c>
      <c r="AG217" s="34">
        <f t="shared" si="85"/>
        <v>1</v>
      </c>
      <c r="AH217" s="35">
        <f t="shared" si="86"/>
        <v>0</v>
      </c>
      <c r="AI217" s="36">
        <f t="shared" si="87"/>
        <v>1</v>
      </c>
      <c r="AJ217" s="34">
        <f t="shared" si="88"/>
        <v>1</v>
      </c>
      <c r="AK217" s="35">
        <f t="shared" si="89"/>
        <v>0</v>
      </c>
    </row>
    <row r="218" spans="1:37" x14ac:dyDescent="0.25">
      <c r="A218" s="17" t="s">
        <v>499</v>
      </c>
      <c r="B218" s="62" t="s">
        <v>500</v>
      </c>
      <c r="C218" s="63"/>
      <c r="D218" s="63"/>
      <c r="E218" s="64"/>
      <c r="F218" s="65"/>
      <c r="G218" s="63"/>
      <c r="H218" s="64"/>
      <c r="I218" s="65"/>
      <c r="J218" s="63"/>
      <c r="K218" s="63"/>
      <c r="L218" s="63"/>
      <c r="M218" s="66"/>
      <c r="N218" s="67"/>
      <c r="O218" s="63"/>
      <c r="P218" s="66"/>
      <c r="Q218" s="67"/>
      <c r="R218" s="68" t="s">
        <v>75</v>
      </c>
      <c r="S218" s="66"/>
      <c r="T218" s="67"/>
      <c r="U218" s="63"/>
      <c r="V218" s="66"/>
      <c r="W218" s="67"/>
      <c r="X218" s="63"/>
      <c r="Y218" s="66"/>
      <c r="Z218" s="67"/>
      <c r="AA218" s="63"/>
      <c r="AB218" s="64"/>
      <c r="AC218" s="69" t="e">
        <f t="shared" ref="AC218:AK218" si="90">SUM(AC5:AC217)</f>
        <v>#REF!</v>
      </c>
      <c r="AD218" s="70" t="e">
        <f t="shared" si="90"/>
        <v>#REF!</v>
      </c>
      <c r="AE218" s="71">
        <f t="shared" si="90"/>
        <v>40</v>
      </c>
      <c r="AF218" s="72" t="e">
        <f t="shared" si="90"/>
        <v>#REF!</v>
      </c>
      <c r="AG218" s="70" t="e">
        <f t="shared" si="90"/>
        <v>#REF!</v>
      </c>
      <c r="AH218" s="71">
        <f t="shared" si="90"/>
        <v>26</v>
      </c>
      <c r="AI218" s="73" t="e">
        <f t="shared" si="90"/>
        <v>#REF!</v>
      </c>
      <c r="AJ218" s="74" t="e">
        <f t="shared" si="90"/>
        <v>#REF!</v>
      </c>
      <c r="AK218" s="71">
        <f t="shared" si="90"/>
        <v>14</v>
      </c>
    </row>
    <row r="219" spans="1:37" x14ac:dyDescent="0.25">
      <c r="AC219" s="75"/>
      <c r="AD219" s="76"/>
      <c r="AE219" s="77"/>
      <c r="AF219" s="75"/>
      <c r="AG219" s="76"/>
      <c r="AH219" s="77"/>
      <c r="AI219" s="75"/>
      <c r="AJ219" s="76"/>
      <c r="AK219" s="77"/>
    </row>
    <row r="220" spans="1:37" x14ac:dyDescent="0.25">
      <c r="AC220" s="78"/>
      <c r="AD220" s="78"/>
      <c r="AE220" s="78"/>
    </row>
  </sheetData>
  <autoFilter ref="A3:AB218"/>
  <mergeCells count="48">
    <mergeCell ref="AJ3:AJ4"/>
    <mergeCell ref="AK3:AK4"/>
    <mergeCell ref="AE3:AE4"/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AC2:AE2"/>
    <mergeCell ref="AF2:AH2"/>
    <mergeCell ref="AI2:AK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1:AB1"/>
    <mergeCell ref="C2:E2"/>
    <mergeCell ref="F2:H2"/>
    <mergeCell ref="I2:J2"/>
    <mergeCell ref="K2:M2"/>
    <mergeCell ref="N2:P2"/>
    <mergeCell ref="Q2:S2"/>
    <mergeCell ref="T2:V2"/>
    <mergeCell ref="W2:Y2"/>
    <mergeCell ref="Z2:AB2"/>
  </mergeCells>
  <conditionalFormatting sqref="AI5:AK217">
    <cfRule type="colorScale" priority="2">
      <colorScale>
        <cfvo type="min"/>
        <cfvo type="max"/>
        <color rgb="FFFFFFFF"/>
        <color rgb="FFFFEF9C"/>
      </colorScale>
    </cfRule>
  </conditionalFormatting>
  <conditionalFormatting sqref="AC5:AE217">
    <cfRule type="colorScale" priority="3">
      <colorScale>
        <cfvo type="min"/>
        <cfvo type="max"/>
        <color rgb="FFFFFFFF"/>
        <color rgb="FF9DC3E6"/>
      </colorScale>
    </cfRule>
    <cfRule type="colorScale" priority="4">
      <colorScale>
        <cfvo type="min"/>
        <cfvo type="max"/>
        <color rgb="FFDEEBF7"/>
        <color rgb="FF9DC3E6"/>
      </colorScale>
    </cfRule>
    <cfRule type="colorScale" priority="5">
      <colorScale>
        <cfvo type="min"/>
        <cfvo type="max"/>
        <color rgb="FFF2F2F2"/>
        <color rgb="FFBFBFBF"/>
      </colorScale>
    </cfRule>
    <cfRule type="colorScale" priority="6">
      <colorScale>
        <cfvo type="min"/>
        <cfvo type="max"/>
        <color rgb="FFE2F0D9"/>
        <color rgb="FFA9D18E"/>
      </colorScale>
    </cfRule>
  </conditionalFormatting>
  <conditionalFormatting sqref="AF5:AH217">
    <cfRule type="colorScale" priority="7">
      <colorScale>
        <cfvo type="min"/>
        <cfvo type="max"/>
        <color rgb="FFFCFCFF"/>
        <color rgb="FF63BE7B"/>
      </colorScale>
    </cfRule>
  </conditionalFormatting>
  <hyperlinks>
    <hyperlink ref="F5" r:id="rId1"/>
    <hyperlink ref="G5" r:id="rId2"/>
    <hyperlink ref="Q5" r:id="rId3"/>
    <hyperlink ref="R5" r:id="rId4"/>
    <hyperlink ref="W5" r:id="rId5"/>
    <hyperlink ref="X5" r:id="rId6"/>
    <hyperlink ref="C6" r:id="rId7"/>
    <hyperlink ref="D7" r:id="rId8"/>
    <hyperlink ref="K8" r:id="rId9"/>
    <hyperlink ref="L8" r:id="rId10"/>
    <hyperlink ref="L9" r:id="rId11"/>
    <hyperlink ref="K10" r:id="rId12"/>
    <hyperlink ref="C11" r:id="rId13"/>
    <hyperlink ref="D11" r:id="rId14"/>
    <hyperlink ref="P12" r:id="rId15"/>
    <hyperlink ref="K13" r:id="rId16"/>
    <hyperlink ref="K14" r:id="rId17"/>
    <hyperlink ref="L14" r:id="rId18"/>
    <hyperlink ref="C15" r:id="rId19"/>
    <hyperlink ref="D15" r:id="rId20"/>
    <hyperlink ref="C16" r:id="rId21"/>
    <hyperlink ref="L17" r:id="rId22"/>
    <hyperlink ref="C18" r:id="rId23"/>
    <hyperlink ref="I19" r:id="rId24"/>
    <hyperlink ref="J19" r:id="rId25"/>
    <hyperlink ref="W19" r:id="rId26"/>
    <hyperlink ref="X19" r:id="rId27"/>
    <hyperlink ref="C20" r:id="rId28"/>
    <hyperlink ref="D20" r:id="rId29"/>
    <hyperlink ref="F21" r:id="rId30"/>
    <hyperlink ref="G21" r:id="rId31"/>
    <hyperlink ref="K21" r:id="rId32"/>
    <hyperlink ref="L21" r:id="rId33"/>
    <hyperlink ref="C22" r:id="rId34"/>
    <hyperlink ref="D23" r:id="rId35"/>
    <hyperlink ref="K24" r:id="rId36"/>
    <hyperlink ref="L24" r:id="rId37"/>
    <hyperlink ref="K25" r:id="rId38"/>
    <hyperlink ref="L25" r:id="rId39"/>
    <hyperlink ref="K26" r:id="rId40"/>
    <hyperlink ref="L26" r:id="rId41"/>
    <hyperlink ref="C27" r:id="rId42"/>
    <hyperlink ref="D27" r:id="rId43"/>
    <hyperlink ref="F27" r:id="rId44"/>
    <hyperlink ref="G27" r:id="rId45"/>
    <hyperlink ref="C28" r:id="rId46"/>
    <hyperlink ref="C29" r:id="rId47"/>
    <hyperlink ref="D29" r:id="rId48"/>
    <hyperlink ref="Q29" r:id="rId49"/>
    <hyperlink ref="K30" r:id="rId50"/>
    <hyperlink ref="K31" r:id="rId51"/>
    <hyperlink ref="L31" r:id="rId52"/>
    <hyperlink ref="K32" r:id="rId53"/>
    <hyperlink ref="K33" r:id="rId54"/>
    <hyperlink ref="L33" r:id="rId55"/>
    <hyperlink ref="C34" r:id="rId56"/>
    <hyperlink ref="D34" r:id="rId57"/>
    <hyperlink ref="K34" r:id="rId58"/>
    <hyperlink ref="L34" r:id="rId59"/>
    <hyperlink ref="N35" r:id="rId60"/>
    <hyperlink ref="O35" r:id="rId61"/>
    <hyperlink ref="C36" r:id="rId62"/>
    <hyperlink ref="D36" r:id="rId63"/>
    <hyperlink ref="F36" r:id="rId64"/>
    <hyperlink ref="G36" r:id="rId65"/>
    <hyperlink ref="K36" r:id="rId66"/>
    <hyperlink ref="L36" r:id="rId67"/>
    <hyperlink ref="I37" r:id="rId68"/>
    <hyperlink ref="J37" r:id="rId69"/>
    <hyperlink ref="F39" r:id="rId70"/>
    <hyperlink ref="K40" r:id="rId71"/>
    <hyperlink ref="K41" r:id="rId72"/>
    <hyperlink ref="L41" r:id="rId73"/>
    <hyperlink ref="N41" r:id="rId74"/>
    <hyperlink ref="O41" r:id="rId75"/>
    <hyperlink ref="T41" r:id="rId76"/>
    <hyperlink ref="U41" r:id="rId77"/>
    <hyperlink ref="Z41" r:id="rId78"/>
    <hyperlink ref="L43" r:id="rId79"/>
    <hyperlink ref="L44" r:id="rId80"/>
    <hyperlink ref="C45" r:id="rId81"/>
    <hyperlink ref="D45" r:id="rId82"/>
    <hyperlink ref="F45" r:id="rId83"/>
    <hyperlink ref="G45" r:id="rId84"/>
    <hyperlink ref="C46" r:id="rId85"/>
    <hyperlink ref="D46" r:id="rId86"/>
    <hyperlink ref="Q47" r:id="rId87"/>
    <hyperlink ref="F48" r:id="rId88"/>
    <hyperlink ref="D49" r:id="rId89"/>
    <hyperlink ref="C50" r:id="rId90"/>
    <hyperlink ref="D50" r:id="rId91"/>
    <hyperlink ref="I51" r:id="rId92"/>
    <hyperlink ref="J51" r:id="rId93"/>
    <hyperlink ref="C52" r:id="rId94"/>
    <hyperlink ref="K53" r:id="rId95"/>
    <hyperlink ref="K54" r:id="rId96"/>
    <hyperlink ref="G55" r:id="rId97"/>
    <hyperlink ref="C56" r:id="rId98"/>
    <hyperlink ref="F56" r:id="rId99"/>
    <hyperlink ref="G56" r:id="rId100"/>
    <hyperlink ref="K56" r:id="rId101"/>
    <hyperlink ref="Q56" r:id="rId102"/>
    <hyperlink ref="T56" r:id="rId103"/>
    <hyperlink ref="U56" r:id="rId104"/>
    <hyperlink ref="I57" r:id="rId105"/>
    <hyperlink ref="J57" r:id="rId106"/>
    <hyperlink ref="N58" r:id="rId107"/>
    <hyperlink ref="O58" r:id="rId108"/>
    <hyperlink ref="K59" r:id="rId109"/>
    <hyperlink ref="I60" r:id="rId110"/>
    <hyperlink ref="C61" r:id="rId111"/>
    <hyperlink ref="P62" r:id="rId112"/>
    <hyperlink ref="F63" r:id="rId113"/>
    <hyperlink ref="G63" r:id="rId114"/>
    <hyperlink ref="T63" r:id="rId115"/>
    <hyperlink ref="F64" r:id="rId116"/>
    <hyperlink ref="G64" r:id="rId117"/>
    <hyperlink ref="F65" r:id="rId118"/>
    <hyperlink ref="G65" r:id="rId119"/>
    <hyperlink ref="G66" r:id="rId120"/>
    <hyperlink ref="G67" r:id="rId121"/>
    <hyperlink ref="C68" r:id="rId122"/>
    <hyperlink ref="D68" r:id="rId123"/>
    <hyperlink ref="F68" r:id="rId124"/>
    <hyperlink ref="G68" r:id="rId125"/>
    <hyperlink ref="C69" r:id="rId126"/>
    <hyperlink ref="D69" r:id="rId127"/>
    <hyperlink ref="F69" r:id="rId128"/>
    <hyperlink ref="G69" r:id="rId129"/>
    <hyperlink ref="C70" r:id="rId130"/>
    <hyperlink ref="D70" r:id="rId131"/>
    <hyperlink ref="I70" r:id="rId132"/>
    <hyperlink ref="Q70" r:id="rId133"/>
    <hyperlink ref="W70" r:id="rId134"/>
    <hyperlink ref="P71" r:id="rId135"/>
    <hyperlink ref="S71" r:id="rId136"/>
    <hyperlink ref="V71" r:id="rId137"/>
    <hyperlink ref="AB71" r:id="rId138"/>
    <hyperlink ref="C72" r:id="rId139"/>
    <hyperlink ref="K74" r:id="rId140"/>
    <hyperlink ref="E75" r:id="rId141"/>
    <hyperlink ref="K76" r:id="rId142"/>
    <hyperlink ref="C77" r:id="rId143"/>
    <hyperlink ref="C78" r:id="rId144"/>
    <hyperlink ref="D78" r:id="rId145"/>
    <hyperlink ref="C79" r:id="rId146"/>
    <hyperlink ref="C80" r:id="rId147"/>
    <hyperlink ref="C81" r:id="rId148"/>
    <hyperlink ref="D81" r:id="rId149"/>
    <hyperlink ref="F81" r:id="rId150"/>
    <hyperlink ref="K82" r:id="rId151"/>
    <hyperlink ref="C83" r:id="rId152"/>
    <hyperlink ref="K83" r:id="rId153"/>
    <hyperlink ref="L83" r:id="rId154"/>
    <hyperlink ref="W83" r:id="rId155"/>
    <hyperlink ref="D84" r:id="rId156"/>
    <hyperlink ref="E84" r:id="rId157"/>
    <hyperlink ref="N85" r:id="rId158"/>
    <hyperlink ref="K86" r:id="rId159"/>
    <hyperlink ref="L86" r:id="rId160"/>
    <hyperlink ref="C87" r:id="rId161"/>
    <hyperlink ref="D87" r:id="rId162"/>
    <hyperlink ref="F87" r:id="rId163"/>
    <hyperlink ref="G87" r:id="rId164"/>
    <hyperlink ref="C88" r:id="rId165"/>
    <hyperlink ref="F88" r:id="rId166"/>
    <hyperlink ref="G88" r:id="rId167"/>
    <hyperlink ref="F89" r:id="rId168"/>
    <hyperlink ref="G89" r:id="rId169"/>
    <hyperlink ref="G90" r:id="rId170"/>
    <hyperlink ref="C91" r:id="rId171"/>
    <hyperlink ref="D91" r:id="rId172"/>
    <hyperlink ref="F91" r:id="rId173"/>
    <hyperlink ref="G91" r:id="rId174"/>
    <hyperlink ref="I91" r:id="rId175"/>
    <hyperlink ref="J91" r:id="rId176"/>
    <hyperlink ref="Q91" r:id="rId177"/>
    <hyperlink ref="R91" r:id="rId178"/>
    <hyperlink ref="W91" r:id="rId179"/>
    <hyperlink ref="X91" r:id="rId180"/>
    <hyperlink ref="K92" r:id="rId181"/>
    <hyperlink ref="I93" r:id="rId182"/>
    <hyperlink ref="J93" r:id="rId183"/>
    <hyperlink ref="I94" r:id="rId184"/>
    <hyperlink ref="J94" r:id="rId185"/>
    <hyperlink ref="K95" r:id="rId186"/>
    <hyperlink ref="K96" r:id="rId187"/>
    <hyperlink ref="I97" r:id="rId188"/>
    <hyperlink ref="J97" r:id="rId189"/>
    <hyperlink ref="I98" r:id="rId190"/>
    <hyperlink ref="J99" r:id="rId191"/>
    <hyperlink ref="I100" r:id="rId192"/>
    <hyperlink ref="I102" r:id="rId193"/>
    <hyperlink ref="I103" r:id="rId194"/>
    <hyperlink ref="J104" r:id="rId195"/>
    <hyperlink ref="L105" r:id="rId196"/>
    <hyperlink ref="I106" r:id="rId197"/>
    <hyperlink ref="K107" r:id="rId198"/>
    <hyperlink ref="C108" r:id="rId199"/>
    <hyperlink ref="I109" r:id="rId200"/>
    <hyperlink ref="J109" r:id="rId201"/>
    <hyperlink ref="K109" r:id="rId202"/>
    <hyperlink ref="L109" r:id="rId203"/>
    <hyperlink ref="C110" r:id="rId204"/>
    <hyperlink ref="I111" r:id="rId205"/>
    <hyperlink ref="C112" r:id="rId206"/>
    <hyperlink ref="F112" r:id="rId207"/>
    <hyperlink ref="G112" r:id="rId208"/>
    <hyperlink ref="C113" r:id="rId209"/>
    <hyperlink ref="D113" r:id="rId210"/>
    <hyperlink ref="C114" r:id="rId211"/>
    <hyperlink ref="D114" r:id="rId212"/>
    <hyperlink ref="F114" r:id="rId213"/>
    <hyperlink ref="G114" r:id="rId214"/>
    <hyperlink ref="N115" r:id="rId215"/>
    <hyperlink ref="O115" r:id="rId216"/>
    <hyperlink ref="T115" r:id="rId217"/>
    <hyperlink ref="U115" r:id="rId218"/>
    <hyperlink ref="Z115" r:id="rId219"/>
    <hyperlink ref="AA115" r:id="rId220"/>
    <hyperlink ref="F116" r:id="rId221"/>
    <hyperlink ref="D117" r:id="rId222"/>
    <hyperlink ref="C118" r:id="rId223"/>
    <hyperlink ref="K119" r:id="rId224"/>
    <hyperlink ref="C120" r:id="rId225"/>
    <hyperlink ref="D120" r:id="rId226"/>
    <hyperlink ref="F120" r:id="rId227"/>
    <hyperlink ref="G120" r:id="rId228"/>
    <hyperlink ref="C121" r:id="rId229"/>
    <hyperlink ref="D121" r:id="rId230"/>
    <hyperlink ref="K122" r:id="rId231"/>
    <hyperlink ref="H123" r:id="rId232"/>
    <hyperlink ref="P123" r:id="rId233"/>
    <hyperlink ref="P124" r:id="rId234"/>
    <hyperlink ref="G125" r:id="rId235"/>
    <hyperlink ref="C126" r:id="rId236"/>
    <hyperlink ref="D126" r:id="rId237"/>
    <hyperlink ref="Q126" r:id="rId238"/>
    <hyperlink ref="C127" r:id="rId239"/>
    <hyperlink ref="D127" r:id="rId240"/>
    <hyperlink ref="E128" r:id="rId241"/>
    <hyperlink ref="I129" r:id="rId242"/>
    <hyperlink ref="C130" r:id="rId243"/>
    <hyperlink ref="C131" r:id="rId244"/>
    <hyperlink ref="D131" r:id="rId245"/>
    <hyperlink ref="I131" r:id="rId246"/>
    <hyperlink ref="J131" r:id="rId247"/>
    <hyperlink ref="C132" r:id="rId248"/>
    <hyperlink ref="D132" r:id="rId249"/>
    <hyperlink ref="I133" r:id="rId250"/>
    <hyperlink ref="J133" r:id="rId251"/>
    <hyperlink ref="I134" r:id="rId252"/>
    <hyperlink ref="J134" r:id="rId253"/>
    <hyperlink ref="Q134" r:id="rId254"/>
    <hyperlink ref="W135" r:id="rId255"/>
    <hyperlink ref="C136" r:id="rId256"/>
    <hyperlink ref="D136" r:id="rId257"/>
    <hyperlink ref="F137" r:id="rId258"/>
    <hyperlink ref="G137" r:id="rId259"/>
    <hyperlink ref="D138" r:id="rId260"/>
    <hyperlink ref="F139" r:id="rId261"/>
    <hyperlink ref="G139" r:id="rId262"/>
    <hyperlink ref="C141" r:id="rId263"/>
    <hyperlink ref="D141" r:id="rId264"/>
    <hyperlink ref="F142" r:id="rId265"/>
    <hyperlink ref="G142" r:id="rId266"/>
    <hyperlink ref="D143" r:id="rId267"/>
    <hyperlink ref="L144" r:id="rId268"/>
    <hyperlink ref="K145" r:id="rId269"/>
    <hyperlink ref="L145" r:id="rId270"/>
    <hyperlink ref="K146" r:id="rId271"/>
    <hyperlink ref="L146" r:id="rId272"/>
    <hyperlink ref="C147" r:id="rId273"/>
    <hyperlink ref="F147" r:id="rId274"/>
    <hyperlink ref="G147" r:id="rId275"/>
    <hyperlink ref="Q147" r:id="rId276"/>
    <hyperlink ref="R147" r:id="rId277"/>
    <hyperlink ref="E148" r:id="rId278"/>
    <hyperlink ref="H148" r:id="rId279"/>
    <hyperlink ref="S148" r:id="rId280"/>
    <hyperlink ref="Y148" r:id="rId281"/>
    <hyperlink ref="C149" r:id="rId282"/>
    <hyperlink ref="D149" r:id="rId283"/>
    <hyperlink ref="E150" r:id="rId284"/>
    <hyperlink ref="H150" r:id="rId285"/>
    <hyperlink ref="K151" r:id="rId286"/>
    <hyperlink ref="F152" r:id="rId287"/>
    <hyperlink ref="G152" r:id="rId288"/>
    <hyperlink ref="N152" r:id="rId289"/>
    <hyperlink ref="O152" r:id="rId290"/>
    <hyperlink ref="Q152" r:id="rId291"/>
    <hyperlink ref="T152" r:id="rId292"/>
    <hyperlink ref="U152" r:id="rId293"/>
    <hyperlink ref="W152" r:id="rId294"/>
    <hyperlink ref="Z152" r:id="rId295"/>
    <hyperlink ref="AA152" r:id="rId296"/>
    <hyperlink ref="C153" r:id="rId297"/>
    <hyperlink ref="D153" r:id="rId298"/>
    <hyperlink ref="F154" r:id="rId299"/>
    <hyperlink ref="N154" r:id="rId300"/>
    <hyperlink ref="O154" r:id="rId301"/>
    <hyperlink ref="T154" r:id="rId302"/>
    <hyperlink ref="C155" r:id="rId303"/>
    <hyperlink ref="D156" r:id="rId304"/>
    <hyperlink ref="C157" r:id="rId305"/>
    <hyperlink ref="C158" r:id="rId306"/>
    <hyperlink ref="D158" r:id="rId307"/>
    <hyperlink ref="F158" r:id="rId308"/>
    <hyperlink ref="W158" r:id="rId309"/>
    <hyperlink ref="Z158" r:id="rId310"/>
    <hyperlink ref="G159" r:id="rId311"/>
    <hyperlink ref="C160" r:id="rId312"/>
    <hyperlink ref="D160" r:id="rId313"/>
    <hyperlink ref="C161" r:id="rId314"/>
    <hyperlink ref="D162" r:id="rId315"/>
    <hyperlink ref="E163" r:id="rId316"/>
    <hyperlink ref="H163" r:id="rId317"/>
    <hyperlink ref="H164" r:id="rId318"/>
    <hyperlink ref="D165" r:id="rId319"/>
    <hyperlink ref="F166" r:id="rId320"/>
    <hyperlink ref="G166" r:id="rId321"/>
    <hyperlink ref="F167" r:id="rId322"/>
    <hyperlink ref="C168" r:id="rId323"/>
    <hyperlink ref="D168" r:id="rId324"/>
    <hyperlink ref="W170" r:id="rId325"/>
    <hyperlink ref="E171" r:id="rId326"/>
    <hyperlink ref="H171" r:id="rId327"/>
    <hyperlink ref="P171" r:id="rId328"/>
    <hyperlink ref="Q171" r:id="rId329"/>
    <hyperlink ref="R171" r:id="rId330"/>
    <hyperlink ref="S171" r:id="rId331"/>
    <hyperlink ref="Z171" r:id="rId332"/>
    <hyperlink ref="AB171" r:id="rId333"/>
    <hyperlink ref="S172" r:id="rId334"/>
    <hyperlink ref="C173" r:id="rId335"/>
    <hyperlink ref="J174" r:id="rId336"/>
    <hyperlink ref="N175" r:id="rId337"/>
    <hyperlink ref="T175" r:id="rId338"/>
    <hyperlink ref="Z175" r:id="rId339"/>
    <hyperlink ref="F176" r:id="rId340"/>
    <hyperlink ref="G176" r:id="rId341"/>
    <hyperlink ref="I177" r:id="rId342"/>
    <hyperlink ref="J177" r:id="rId343"/>
    <hyperlink ref="K178" r:id="rId344"/>
    <hyperlink ref="L178" r:id="rId345"/>
    <hyperlink ref="C179" r:id="rId346"/>
    <hyperlink ref="F179" r:id="rId347"/>
    <hyperlink ref="D180" r:id="rId348"/>
    <hyperlink ref="C181" r:id="rId349"/>
    <hyperlink ref="F182" r:id="rId350"/>
    <hyperlink ref="G182" r:id="rId351"/>
    <hyperlink ref="C183" r:id="rId352"/>
    <hyperlink ref="D183" r:id="rId353"/>
    <hyperlink ref="F183" r:id="rId354"/>
    <hyperlink ref="G183" r:id="rId355"/>
    <hyperlink ref="W183" r:id="rId356"/>
    <hyperlink ref="X183" r:id="rId357"/>
    <hyperlink ref="Z183" r:id="rId358"/>
    <hyperlink ref="C184" r:id="rId359"/>
    <hyperlink ref="C185" r:id="rId360"/>
    <hyperlink ref="D185" r:id="rId361"/>
    <hyperlink ref="F185" r:id="rId362"/>
    <hyperlink ref="G185" r:id="rId363"/>
    <hyperlink ref="W185" r:id="rId364"/>
    <hyperlink ref="C186" r:id="rId365"/>
    <hyperlink ref="K187" r:id="rId366"/>
    <hyperlink ref="F188" r:id="rId367"/>
    <hyperlink ref="K189" r:id="rId368"/>
    <hyperlink ref="K190" r:id="rId369"/>
    <hyperlink ref="K191" r:id="rId370"/>
    <hyperlink ref="L191" r:id="rId371"/>
    <hyperlink ref="N192" r:id="rId372"/>
    <hyperlink ref="Z192" r:id="rId373"/>
    <hyperlink ref="K193" r:id="rId374"/>
    <hyperlink ref="L193" r:id="rId375"/>
    <hyperlink ref="C194" r:id="rId376"/>
    <hyperlink ref="D194" r:id="rId377"/>
    <hyperlink ref="H195" r:id="rId378"/>
    <hyperlink ref="N196" r:id="rId379"/>
    <hyperlink ref="Q197" r:id="rId380"/>
    <hyperlink ref="I198" r:id="rId381"/>
    <hyperlink ref="J198" r:id="rId382"/>
    <hyperlink ref="Q198" r:id="rId383"/>
    <hyperlink ref="R198" r:id="rId384"/>
    <hyperlink ref="W198" r:id="rId385"/>
    <hyperlink ref="K199" r:id="rId386"/>
    <hyperlink ref="L199" r:id="rId387"/>
    <hyperlink ref="C200" r:id="rId388"/>
    <hyperlink ref="C201" r:id="rId389"/>
    <hyperlink ref="D201" r:id="rId390"/>
    <hyperlink ref="K201" r:id="rId391"/>
    <hyperlink ref="L201" r:id="rId392"/>
    <hyperlink ref="T201" r:id="rId393"/>
    <hyperlink ref="U201" r:id="rId394"/>
    <hyperlink ref="G202" r:id="rId395"/>
    <hyperlink ref="C203" r:id="rId396"/>
    <hyperlink ref="M204" r:id="rId397"/>
    <hyperlink ref="D205" r:id="rId398"/>
    <hyperlink ref="T206" r:id="rId399"/>
    <hyperlink ref="U206" r:id="rId400"/>
    <hyperlink ref="C207" r:id="rId401"/>
    <hyperlink ref="D207" r:id="rId402"/>
    <hyperlink ref="F207" r:id="rId403"/>
    <hyperlink ref="G207" r:id="rId404"/>
    <hyperlink ref="I207" r:id="rId405"/>
    <hyperlink ref="J207" r:id="rId406"/>
    <hyperlink ref="Q207" r:id="rId407"/>
    <hyperlink ref="R207" r:id="rId408"/>
    <hyperlink ref="T207" r:id="rId409"/>
    <hyperlink ref="W207" r:id="rId410"/>
    <hyperlink ref="X207" r:id="rId411"/>
    <hyperlink ref="Z207" r:id="rId412"/>
    <hyperlink ref="AA207" r:id="rId413"/>
    <hyperlink ref="K208" r:id="rId414"/>
    <hyperlink ref="I209" r:id="rId415"/>
    <hyperlink ref="K209" r:id="rId416"/>
    <hyperlink ref="L209" r:id="rId417"/>
    <hyperlink ref="L210" r:id="rId418"/>
    <hyperlink ref="L212" r:id="rId419"/>
    <hyperlink ref="K214" r:id="rId420"/>
    <hyperlink ref="L214" r:id="rId421"/>
    <hyperlink ref="L215" r:id="rId422"/>
    <hyperlink ref="K216" r:id="rId423"/>
    <hyperlink ref="K217" r:id="rId424"/>
    <hyperlink ref="L217" r:id="rId425"/>
    <hyperlink ref="R218" r:id="rId426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Roman,Normalny"&amp;12&amp;Kffffff&amp;A</oddHeader>
    <oddFooter>&amp;C&amp;"Times New Roman,Normalny"&amp;12&amp;KffffffStrona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Anglojęzyczne</vt:lpstr>
      <vt:lpstr>Polskojęzyczne</vt:lpstr>
      <vt:lpstr>Anglojęzyczne!Obszar_wydruku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Kot</dc:creator>
  <dc:description/>
  <cp:lastModifiedBy>Joanna Kot</cp:lastModifiedBy>
  <cp:revision>9</cp:revision>
  <dcterms:created xsi:type="dcterms:W3CDTF">2015-06-05T18:19:34Z</dcterms:created>
  <dcterms:modified xsi:type="dcterms:W3CDTF">2025-12-29T11:35:34Z</dcterms:modified>
  <dc:language>pl-PL</dc:language>
</cp:coreProperties>
</file>